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ublicaciones\Anuario\2022\Xls\"/>
    </mc:Choice>
  </mc:AlternateContent>
  <bookViews>
    <workbookView xWindow="-15" yWindow="-15" windowWidth="12120" windowHeight="10140" tabRatio="822"/>
  </bookViews>
  <sheets>
    <sheet name="1" sheetId="4" r:id="rId1"/>
    <sheet name="1.1" sheetId="1" r:id="rId2"/>
    <sheet name="1.1 map1" sheetId="58" r:id="rId3"/>
    <sheet name="1.2" sheetId="23" r:id="rId4"/>
    <sheet name="1.3" sheetId="2" r:id="rId5"/>
    <sheet name="1.3 graf1" sheetId="59" r:id="rId6"/>
    <sheet name="2" sheetId="3" r:id="rId7"/>
    <sheet name="2.1" sheetId="13" r:id="rId8"/>
    <sheet name="2.1 graf1" sheetId="57" r:id="rId9"/>
    <sheet name="2.2" sheetId="14" r:id="rId10"/>
    <sheet name="2.2 graf1" sheetId="51" r:id="rId11"/>
    <sheet name="2.3" sheetId="10" r:id="rId12"/>
    <sheet name="2.3 graf1" sheetId="32" r:id="rId13"/>
    <sheet name="2.4" sheetId="8" r:id="rId14"/>
    <sheet name="2.4 graf1" sheetId="28" r:id="rId15"/>
    <sheet name="2.5" sheetId="61" r:id="rId16"/>
    <sheet name="2.5 graf1" sheetId="63" r:id="rId17"/>
    <sheet name="2.6" sheetId="7" r:id="rId18"/>
    <sheet name="2.6 graf1" sheetId="52" r:id="rId19"/>
    <sheet name="2.7" sheetId="43" r:id="rId20"/>
    <sheet name="2.7 graf1" sheetId="44" r:id="rId21"/>
    <sheet name="2.8" sheetId="9" r:id="rId22"/>
    <sheet name="2.8 graf1" sheetId="54" r:id="rId23"/>
    <sheet name="2.9" sheetId="12" r:id="rId24"/>
    <sheet name="2.10" sheetId="17" r:id="rId25"/>
    <sheet name="2.10 graf1" sheetId="55" r:id="rId26"/>
    <sheet name="2.11" sheetId="6" r:id="rId27"/>
    <sheet name="2.11 graf1" sheetId="56" r:id="rId28"/>
    <sheet name="2.12" sheetId="21" r:id="rId29"/>
    <sheet name="2.13" sheetId="60" r:id="rId30"/>
  </sheets>
  <definedNames>
    <definedName name="_R1_1" localSheetId="2">'1.1 map1'!#REF!</definedName>
    <definedName name="_R1_1">'1.1'!$A$1:$D$12</definedName>
    <definedName name="_R1_2" localSheetId="3">'1.2'!$A$1:$D$45</definedName>
    <definedName name="_R1_2">'1.3'!$B$1:$C$38</definedName>
    <definedName name="_R2_1">#REF!</definedName>
    <definedName name="_R2_10">'2.2'!$A$1:$J$15</definedName>
    <definedName name="_R2_2" localSheetId="28">'2.12'!$A$1:$G$15</definedName>
    <definedName name="_R2_2">'2.11'!$A$1:$N$7</definedName>
    <definedName name="_R2_3">'2.6'!$A$1:$H$6</definedName>
    <definedName name="_R2_4">'2.4'!$A$1:$G$6</definedName>
    <definedName name="_R2_5">'2.8'!$A$1:$G$2</definedName>
    <definedName name="_R2_6">'2.3'!$A$1:$D$4</definedName>
    <definedName name="_R2_7" localSheetId="20">'2.7 graf1'!$B$2:$L$3</definedName>
    <definedName name="_R2_7">#REF!</definedName>
    <definedName name="_R2_8">'2.9'!$A$1:$G$2</definedName>
    <definedName name="_R2_9">'2.1'!$A$1:$H$15</definedName>
    <definedName name="_xlnm.Print_Area" localSheetId="2">'1.1 map1'!$A$1:$H$38</definedName>
    <definedName name="_xlnm.Print_Area" localSheetId="25">'2.10 graf1'!$A$1:$B$22</definedName>
    <definedName name="_xlnm.Print_Area" localSheetId="27">'2.11 graf1'!$A$1:$B$22</definedName>
    <definedName name="_xlnm.Print_Area" localSheetId="10">'2.2 graf1'!$A$1:$B$21</definedName>
    <definedName name="_xlnm.Print_Area" localSheetId="14">'2.4 graf1'!$B$2:$B$22</definedName>
    <definedName name="_xlnm.Print_Area" localSheetId="18">'2.6 graf1'!$A$1:$B$21</definedName>
    <definedName name="_xlnm.Print_Area" localSheetId="20">'2.7 graf1'!$A$1:$C$22</definedName>
    <definedName name="_xlnm.Print_Area" localSheetId="22">'2.8 graf1'!$A$1:$C$22</definedName>
  </definedNames>
  <calcPr calcId="152511"/>
</workbook>
</file>

<file path=xl/calcChain.xml><?xml version="1.0" encoding="utf-8"?>
<calcChain xmlns="http://schemas.openxmlformats.org/spreadsheetml/2006/main">
  <c r="A4" i="10" l="1"/>
  <c r="B18" i="14" l="1"/>
  <c r="B19" i="14"/>
  <c r="B17" i="14"/>
  <c r="B10" i="14"/>
  <c r="B11" i="14"/>
  <c r="B9" i="14"/>
  <c r="B6" i="14"/>
  <c r="B7" i="14"/>
  <c r="B5" i="14"/>
  <c r="B6" i="6" l="1"/>
  <c r="B5" i="6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R84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S83" i="17"/>
  <c r="R83" i="17"/>
  <c r="Q83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12" i="12"/>
  <c r="B11" i="12"/>
  <c r="B9" i="12"/>
  <c r="B8" i="12"/>
  <c r="B6" i="12"/>
  <c r="B5" i="12"/>
  <c r="B6" i="9"/>
  <c r="B4" i="9"/>
  <c r="B6" i="43"/>
  <c r="B5" i="43"/>
  <c r="B4" i="43"/>
  <c r="B5" i="7"/>
  <c r="B6" i="7"/>
  <c r="B9" i="8"/>
  <c r="B8" i="8"/>
  <c r="B6" i="8"/>
  <c r="B5" i="8"/>
  <c r="B15" i="13"/>
  <c r="B14" i="13"/>
  <c r="B12" i="13"/>
  <c r="B11" i="13"/>
  <c r="B9" i="13"/>
  <c r="B8" i="13"/>
  <c r="B6" i="13"/>
  <c r="B5" i="13"/>
  <c r="B6" i="61" l="1"/>
  <c r="B5" i="61"/>
  <c r="B4" i="61"/>
  <c r="C8" i="2" l="1"/>
  <c r="C7" i="2"/>
</calcChain>
</file>

<file path=xl/sharedStrings.xml><?xml version="1.0" encoding="utf-8"?>
<sst xmlns="http://schemas.openxmlformats.org/spreadsheetml/2006/main" count="757" uniqueCount="391">
  <si>
    <t>Superfície</t>
  </si>
  <si>
    <t>2. CLIMATOLOGIA</t>
  </si>
  <si>
    <t>Gn.</t>
  </si>
  <si>
    <t>Fb.</t>
  </si>
  <si>
    <t>Mr.</t>
  </si>
  <si>
    <t>Ab.</t>
  </si>
  <si>
    <t>Mg.</t>
  </si>
  <si>
    <t>Jn.</t>
  </si>
  <si>
    <t>Jl.</t>
  </si>
  <si>
    <t>Ag.</t>
  </si>
  <si>
    <t>St.</t>
  </si>
  <si>
    <t>Oc.</t>
  </si>
  <si>
    <t>Nv.</t>
  </si>
  <si>
    <t>Ds.</t>
  </si>
  <si>
    <t>Temperatures mitjanes mensuals en °C</t>
  </si>
  <si>
    <t>dies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</si>
  <si>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</si>
  <si>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</si>
  <si>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</si>
  <si>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</si>
  <si>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</si>
  <si>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</si>
  <si>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</si>
  <si>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</si>
  <si>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</si>
  <si>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</si>
  <si>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</si>
  <si>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Hores</t>
  </si>
  <si>
    <t>%</t>
  </si>
  <si>
    <t>Gener</t>
  </si>
  <si>
    <t>Clars</t>
  </si>
  <si>
    <t>Núvols</t>
  </si>
  <si>
    <t>Coberts</t>
  </si>
  <si>
    <t>Màxima</t>
  </si>
  <si>
    <t>Mínima</t>
  </si>
  <si>
    <t>1. TERRITORI</t>
  </si>
  <si>
    <t xml:space="preserve">Longitud </t>
  </si>
  <si>
    <t xml:space="preserve"> Latitud </t>
  </si>
  <si>
    <t>Punt</t>
  </si>
  <si>
    <t>Més al Nord</t>
  </si>
  <si>
    <t>Més a l'Est</t>
  </si>
  <si>
    <t>Més al Sud</t>
  </si>
  <si>
    <t>Més a l'Oest</t>
  </si>
  <si>
    <t>Zona</t>
  </si>
  <si>
    <t xml:space="preserve">Altitud màxima: 93 m </t>
  </si>
  <si>
    <t>Ajuntament: 13 m</t>
  </si>
  <si>
    <t>Base del Micalet</t>
  </si>
  <si>
    <t>39º 19' 39'' N</t>
  </si>
  <si>
    <t>Altitud mínima: -1,5 m</t>
  </si>
  <si>
    <t>Centre geogràfic: 15 m</t>
  </si>
  <si>
    <t>39º 33' 45'' N</t>
  </si>
  <si>
    <t>39º 16' 49'' N</t>
  </si>
  <si>
    <t>39º 34' 04'' N</t>
  </si>
  <si>
    <t>39º 33' 06'' N</t>
  </si>
  <si>
    <t>39º 28' 36'' N</t>
  </si>
  <si>
    <t>39º 28' 16'' N</t>
  </si>
  <si>
    <t>1.1. Localització geogràfica del terme municipal</t>
  </si>
  <si>
    <t>Dades Anuals</t>
  </si>
  <si>
    <t xml:space="preserve">Dades Mensuals </t>
  </si>
  <si>
    <t>N</t>
  </si>
  <si>
    <t>NNE</t>
  </si>
  <si>
    <t>NE</t>
  </si>
  <si>
    <t>ENE</t>
  </si>
  <si>
    <t>E</t>
  </si>
  <si>
    <t>ESE</t>
  </si>
  <si>
    <t>SE</t>
  </si>
  <si>
    <t>SSE</t>
  </si>
  <si>
    <t>S</t>
  </si>
  <si>
    <t>SSO</t>
  </si>
  <si>
    <t>SO</t>
  </si>
  <si>
    <t>OSO</t>
  </si>
  <si>
    <t>O</t>
  </si>
  <si>
    <t>ONO</t>
  </si>
  <si>
    <t>NO</t>
  </si>
  <si>
    <t>NNO</t>
  </si>
  <si>
    <t xml:space="preserve">  1. CIUTAT VELLA</t>
  </si>
  <si>
    <t>11. POBLATS MARÍTIMS</t>
  </si>
  <si>
    <t>4. Beteró</t>
  </si>
  <si>
    <t>5. Natzaret</t>
  </si>
  <si>
    <t>6. Sant Francesc</t>
  </si>
  <si>
    <t>12. CAMINS AL GRAU</t>
  </si>
  <si>
    <t>1. Aiora</t>
  </si>
  <si>
    <t>1. Russafa</t>
  </si>
  <si>
    <t>2. Albors</t>
  </si>
  <si>
    <t>3. Gran Via</t>
  </si>
  <si>
    <t>4. Camí Fondo</t>
  </si>
  <si>
    <t xml:space="preserve">  3. EXTRAMURS</t>
  </si>
  <si>
    <t>5. Penya-roja</t>
  </si>
  <si>
    <t>13. ALGIRÓS</t>
  </si>
  <si>
    <t>2. Ciutat Jardí</t>
  </si>
  <si>
    <t>4. Arrancapins</t>
  </si>
  <si>
    <t xml:space="preserve">  4. CAMPANAR</t>
  </si>
  <si>
    <t>1. Campanar</t>
  </si>
  <si>
    <t>14. BENIMACLET</t>
  </si>
  <si>
    <t>1. Benimaclet</t>
  </si>
  <si>
    <t>4. Sant Pau</t>
  </si>
  <si>
    <t>2. Camí de Vera</t>
  </si>
  <si>
    <t>15. RASCANYA</t>
  </si>
  <si>
    <t>1. Marxalenes</t>
  </si>
  <si>
    <t>2. Morvedre</t>
  </si>
  <si>
    <t>2. Torrefiel</t>
  </si>
  <si>
    <t>3. Trinitat</t>
  </si>
  <si>
    <t>3. Sant Llorenç</t>
  </si>
  <si>
    <t>4. Tormos</t>
  </si>
  <si>
    <t>16. BENICALAP</t>
  </si>
  <si>
    <t>5. Sant Antoni</t>
  </si>
  <si>
    <t>1. Benicalap</t>
  </si>
  <si>
    <t>2. Ciutat Fallera</t>
  </si>
  <si>
    <t>1. Exposició</t>
  </si>
  <si>
    <t>17. POBLES DEL NORD</t>
  </si>
  <si>
    <t>2. Mestalla</t>
  </si>
  <si>
    <t>1. Benifaraig</t>
  </si>
  <si>
    <t>3. Jaume Roig</t>
  </si>
  <si>
    <t>2. Poble Nou</t>
  </si>
  <si>
    <t>4. Ciutat Universitària</t>
  </si>
  <si>
    <t>3. Carpesa</t>
  </si>
  <si>
    <t>4. Cases de Bàrcena</t>
  </si>
  <si>
    <t>1. Nou Moles</t>
  </si>
  <si>
    <t>5. Mauella</t>
  </si>
  <si>
    <t>2. Soternes</t>
  </si>
  <si>
    <t>3. Tres Forques</t>
  </si>
  <si>
    <t>7. Borbotó</t>
  </si>
  <si>
    <t>18. POBLES DE L'OEST</t>
  </si>
  <si>
    <t>1. Benimàmet</t>
  </si>
  <si>
    <t xml:space="preserve">  8. PATRAIX</t>
  </si>
  <si>
    <t>2. Beniferri</t>
  </si>
  <si>
    <t>1. Patraix</t>
  </si>
  <si>
    <t>19. POBLES DEL SUD</t>
  </si>
  <si>
    <t>2. Sant Isidre</t>
  </si>
  <si>
    <t>3. Vara de Quart</t>
  </si>
  <si>
    <t>4. Safranar</t>
  </si>
  <si>
    <t>3. Pinedo</t>
  </si>
  <si>
    <t>5. Favara</t>
  </si>
  <si>
    <t xml:space="preserve">  9. JESÚS</t>
  </si>
  <si>
    <t>8. Faitanar</t>
  </si>
  <si>
    <t>4. Sant Marcel·lí</t>
  </si>
  <si>
    <t>5. Camí Real</t>
  </si>
  <si>
    <t>10. QUATRE CARRERES</t>
  </si>
  <si>
    <t>3. Malilla</t>
  </si>
  <si>
    <t>7. Ciutat de les Arts i les Ciències</t>
  </si>
  <si>
    <t>Precipitació màxima en un dia</t>
  </si>
  <si>
    <t>Precipitació mensual màxima</t>
  </si>
  <si>
    <t>Velocitat màxima del vent</t>
  </si>
  <si>
    <t>Longitud</t>
  </si>
  <si>
    <t>Tavernes Blanques</t>
  </si>
  <si>
    <t>Vinalesa</t>
  </si>
  <si>
    <t>Alfara del Patriarca</t>
  </si>
  <si>
    <t>Moncada</t>
  </si>
  <si>
    <t>Godella</t>
  </si>
  <si>
    <t>Rocafort</t>
  </si>
  <si>
    <t>Burjassot</t>
  </si>
  <si>
    <t>Quart de Poblet</t>
  </si>
  <si>
    <t>Mislata</t>
  </si>
  <si>
    <t>Xirivella</t>
  </si>
  <si>
    <t>Picanya</t>
  </si>
  <si>
    <t>Paiporta</t>
  </si>
  <si>
    <t>Alfafar</t>
  </si>
  <si>
    <t>Sedaví</t>
  </si>
  <si>
    <t>Massanassa</t>
  </si>
  <si>
    <t>Catarroja</t>
  </si>
  <si>
    <t>Albal</t>
  </si>
  <si>
    <t>Silla</t>
  </si>
  <si>
    <t>Sueca</t>
  </si>
  <si>
    <t>Massamagrell</t>
  </si>
  <si>
    <t>Massalfassar</t>
  </si>
  <si>
    <t>Museros</t>
  </si>
  <si>
    <t>Albuixech</t>
  </si>
  <si>
    <t>Albalat dels Sorells</t>
  </si>
  <si>
    <t>Foios</t>
  </si>
  <si>
    <t>Almàssera</t>
  </si>
  <si>
    <t>Meliana</t>
  </si>
  <si>
    <t>Màximes</t>
  </si>
  <si>
    <t>Mínimes</t>
  </si>
  <si>
    <t>Mitjana</t>
  </si>
  <si>
    <t>Calma</t>
  </si>
  <si>
    <t>Temperatura mitjana més alta</t>
  </si>
  <si>
    <t>Temperatura mitjana més baixa</t>
  </si>
  <si>
    <t>Font: Servici Regional a la Comunitat Valenciana. Institut Geogràfic Nacional.</t>
  </si>
  <si>
    <t>Rafalell i Vistabella</t>
  </si>
  <si>
    <t>Límits amb municipis</t>
  </si>
  <si>
    <t>1. Mont-Olivet</t>
  </si>
  <si>
    <t>Bétera</t>
  </si>
  <si>
    <t>Massarrojos</t>
  </si>
  <si>
    <t>6. Massarrojos</t>
  </si>
  <si>
    <t>Bonrepòs i Mirambell</t>
  </si>
  <si>
    <t>km/h</t>
  </si>
  <si>
    <t>4. Fonteta de Sant Lluís</t>
  </si>
  <si>
    <t>1. Orriols</t>
  </si>
  <si>
    <t xml:space="preserve">Febrer </t>
  </si>
  <si>
    <t>1. la Seu</t>
  </si>
  <si>
    <t>2. la Xerea</t>
  </si>
  <si>
    <t>3. el Carme</t>
  </si>
  <si>
    <t>4. el Pilar</t>
  </si>
  <si>
    <t>5. el Mercat</t>
  </si>
  <si>
    <t>2. el Pla del Remei</t>
  </si>
  <si>
    <t>1. el Botànic</t>
  </si>
  <si>
    <t>2. la Roqueta</t>
  </si>
  <si>
    <t>3. la Petxina</t>
  </si>
  <si>
    <t>2. les Tendetes</t>
  </si>
  <si>
    <t>3. el Calvari</t>
  </si>
  <si>
    <t>4. la Fontsanta</t>
  </si>
  <si>
    <t>5. la Llum</t>
  </si>
  <si>
    <t>1. la Raiosa</t>
  </si>
  <si>
    <t>2. l'Hort de Senabre</t>
  </si>
  <si>
    <t>3. la Creu Coberta</t>
  </si>
  <si>
    <t>2. en Corts</t>
  </si>
  <si>
    <t>5. na Rovella</t>
  </si>
  <si>
    <t>6. la Punta</t>
  </si>
  <si>
    <t>el Port</t>
  </si>
  <si>
    <t>1. el Grau</t>
  </si>
  <si>
    <t>2. el Cabanyal-el Canyamelar</t>
  </si>
  <si>
    <t>3. la Malva-rosa</t>
  </si>
  <si>
    <t>3. la Creu del Grau</t>
  </si>
  <si>
    <t>1. l'Illa Perduda</t>
  </si>
  <si>
    <t>3. l'Amistat</t>
  </si>
  <si>
    <t>4. la Bega Baixa</t>
  </si>
  <si>
    <t>5. la Carrasca</t>
  </si>
  <si>
    <t>l'Albufera</t>
  </si>
  <si>
    <t>1. el Forn d'Alcedo</t>
  </si>
  <si>
    <t>2. el Castellar-l'Oliverar</t>
  </si>
  <si>
    <t>4. el Saler</t>
  </si>
  <si>
    <t>5. el Palmar</t>
  </si>
  <si>
    <t>6. el Perellonet</t>
  </si>
  <si>
    <t>7. la Torre</t>
  </si>
  <si>
    <t>Fb</t>
  </si>
  <si>
    <t>Mr</t>
  </si>
  <si>
    <t>Ab</t>
  </si>
  <si>
    <t>Jn</t>
  </si>
  <si>
    <t>Jl</t>
  </si>
  <si>
    <t>Ag</t>
  </si>
  <si>
    <t>Oc</t>
  </si>
  <si>
    <t>Nv</t>
  </si>
  <si>
    <t>0º 25' 53'' O</t>
  </si>
  <si>
    <t>0º 16' 27'' O</t>
  </si>
  <si>
    <t>0º 18' 53'' O</t>
  </si>
  <si>
    <t>0º 25' 20'' O</t>
  </si>
  <si>
    <t>0º 23' 11'' O</t>
  </si>
  <si>
    <t>0º 22' 28'' O</t>
  </si>
  <si>
    <t>0º 22' 33'' O</t>
  </si>
  <si>
    <t>Temperatura màxima absoluta</t>
  </si>
  <si>
    <t>Temperatura mínima absoluta</t>
  </si>
  <si>
    <t>el Perellonet</t>
  </si>
  <si>
    <t xml:space="preserve">  2. L'EIXAMPLE</t>
  </si>
  <si>
    <t xml:space="preserve">  5. LA SAÏDIA</t>
  </si>
  <si>
    <t xml:space="preserve">  6. EL PLA DEL REAL</t>
  </si>
  <si>
    <t xml:space="preserve">  7. L'OLIVERETA</t>
  </si>
  <si>
    <r>
      <t>l/m</t>
    </r>
    <r>
      <rPr>
        <vertAlign val="superscript"/>
        <sz val="10"/>
        <rFont val="Times New Roman"/>
        <family val="1"/>
      </rPr>
      <t>2</t>
    </r>
  </si>
  <si>
    <t>En</t>
  </si>
  <si>
    <t>My</t>
  </si>
  <si>
    <t>Sp</t>
  </si>
  <si>
    <t>Dc</t>
  </si>
  <si>
    <t>Anual</t>
  </si>
  <si>
    <t>Pl. de l'Ajuntament, 1</t>
  </si>
  <si>
    <t>Mensuals</t>
  </si>
  <si>
    <t xml:space="preserve"> </t>
  </si>
  <si>
    <t>Nota. Dades en metres.</t>
  </si>
  <si>
    <t>1.3. Longitud dels límits municipals de la ciutat de València</t>
  </si>
  <si>
    <t>Nota. Dades en hectàrees.</t>
  </si>
  <si>
    <t>1.2. Superfície del terme municipal per districtes i barris</t>
  </si>
  <si>
    <t>València</t>
  </si>
  <si>
    <t>Paterna</t>
  </si>
  <si>
    <t>Sollana</t>
  </si>
  <si>
    <t>Estació 8416 (Vivers)</t>
  </si>
  <si>
    <t>Estació 8416Y (Vivers)</t>
  </si>
  <si>
    <t>Estació 8416X (UPV)</t>
  </si>
  <si>
    <t>Estació 8416A (Aeroport)</t>
  </si>
  <si>
    <t xml:space="preserve">Nota: Dades en mil·libars referides a l'estació 8414A (Aeroport). </t>
  </si>
  <si>
    <t xml:space="preserve"> Hores</t>
  </si>
  <si>
    <t xml:space="preserve"> %</t>
  </si>
  <si>
    <t xml:space="preserve">Nota: Dades referides a l'estació 8414A (Aeroport). </t>
  </si>
  <si>
    <t>Nota: Dades expressades en percentatge.</t>
  </si>
  <si>
    <t xml:space="preserve">Nota: Dades expressades en km/h. </t>
  </si>
  <si>
    <t xml:space="preserve">Nota: Es considera Calma quan la velocitat del vent és inferior a 1.8 km/h. </t>
  </si>
  <si>
    <t>Font: Servici del Cicle Integral de l'Aigua. Secció de Sanejament Integral. Ajuntament de València</t>
  </si>
  <si>
    <t>Estació Alameda</t>
  </si>
  <si>
    <t>Estació La Torre</t>
  </si>
  <si>
    <t>Estació Massarrojos</t>
  </si>
  <si>
    <t>Estació Perellonet</t>
  </si>
  <si>
    <t>Estació Vara de Quart</t>
  </si>
  <si>
    <t>Estació Benimàmet</t>
  </si>
  <si>
    <t>Estació El Saler</t>
  </si>
  <si>
    <t>Estació Capçalera</t>
  </si>
  <si>
    <t>Total mes ponderat</t>
  </si>
  <si>
    <t>l/m2</t>
  </si>
  <si>
    <t>Estació Cos</t>
  </si>
  <si>
    <t>Font: Cartografia Informatitzada. Servei de Planejament. Ajuntament de València.</t>
  </si>
  <si>
    <t xml:space="preserve">Nota: La temperatura s'expressa en graus centígrads. </t>
  </si>
  <si>
    <t xml:space="preserve">Font: Agència Estatal de Meteorologia. </t>
  </si>
  <si>
    <t>Estació Ronda Sud</t>
  </si>
  <si>
    <t>Estació 8414A (Aeroport)</t>
  </si>
  <si>
    <t>Alboraia/Alboraya</t>
  </si>
  <si>
    <t xml:space="preserve">        </t>
  </si>
  <si>
    <t>Font: Sistema d'Informació Geogràfica Municipal. Ajuntament de València.</t>
  </si>
  <si>
    <t>Nota: Dades referides a l'estació 8416 (Vivers). Dades del vent fins a 2012.</t>
  </si>
  <si>
    <t>Estació Eivissa</t>
  </si>
  <si>
    <t>Estació Nou Mestalla</t>
  </si>
  <si>
    <t>(21/04/45)</t>
  </si>
  <si>
    <t>(14/05/15)</t>
  </si>
  <si>
    <t>(25/06/07)</t>
  </si>
  <si>
    <t>(1990)</t>
  </si>
  <si>
    <t>(2001)</t>
  </si>
  <si>
    <t>(2014)</t>
  </si>
  <si>
    <t>(2015)</t>
  </si>
  <si>
    <t>(2003)</t>
  </si>
  <si>
    <t>(1945)</t>
  </si>
  <si>
    <t>(1956)</t>
  </si>
  <si>
    <t>(1958)</t>
  </si>
  <si>
    <t>(1991)</t>
  </si>
  <si>
    <t>(18/04/82)</t>
  </si>
  <si>
    <t>(07/05/02)</t>
  </si>
  <si>
    <t>(30/06/02)</t>
  </si>
  <si>
    <t>(1948)</t>
  </si>
  <si>
    <t>(1975)</t>
  </si>
  <si>
    <t>(1982)</t>
  </si>
  <si>
    <t>(2008)</t>
  </si>
  <si>
    <t>(2002)</t>
  </si>
  <si>
    <t>(29/01/48)</t>
  </si>
  <si>
    <t>(25/02/89)</t>
  </si>
  <si>
    <t>(26/03/54)</t>
  </si>
  <si>
    <t>(23/04/51)</t>
  </si>
  <si>
    <t>(28/05/45)</t>
  </si>
  <si>
    <t>(14/06/04)</t>
  </si>
  <si>
    <t>(06/07/86)</t>
  </si>
  <si>
    <t>(27/08/10)</t>
  </si>
  <si>
    <t>(03/09/99)</t>
  </si>
  <si>
    <t>(21/10/14)</t>
  </si>
  <si>
    <t>(17/09/71)</t>
  </si>
  <si>
    <t>(25/11/65)</t>
  </si>
  <si>
    <t>(25/12/62)</t>
  </si>
  <si>
    <t>(25/07/86)</t>
  </si>
  <si>
    <t>(27/08/83)</t>
  </si>
  <si>
    <t>(04/09/89)</t>
  </si>
  <si>
    <t>(11/10/07)</t>
  </si>
  <si>
    <t>(1986)</t>
  </si>
  <si>
    <t>(1983)</t>
  </si>
  <si>
    <t>(1989)</t>
  </si>
  <si>
    <t>(1965)</t>
  </si>
  <si>
    <t>(22/07/67)</t>
  </si>
  <si>
    <t>(07/08/56)</t>
  </si>
  <si>
    <t>(07/09/89)</t>
  </si>
  <si>
    <t>(14/10/62)</t>
  </si>
  <si>
    <t>(23/11/49)</t>
  </si>
  <si>
    <t>(19/12/45)</t>
  </si>
  <si>
    <t>(2017)</t>
  </si>
  <si>
    <t>Precipitació total mitjana en l/m2</t>
  </si>
  <si>
    <t>Nota: Dades de precipitació expressades en mm.  Les mesures s'han obtingut considerant dies civils (de 0 a 24 h.).</t>
  </si>
  <si>
    <t>Nota: Dades referides a l'estació 8416 (Vivers). Per a la precipitació les mesures s'han obtingut considerant dies pluviomètrics (de 7:00 a 7:00 UTC).</t>
  </si>
  <si>
    <t>2.1. Temperatures absolutes. 2021</t>
  </si>
  <si>
    <t>2.2. Temperatures mitjanes. 2021</t>
  </si>
  <si>
    <t>2.3. Pressió atmosfèrica mitjana mensual. 2021</t>
  </si>
  <si>
    <t>2.4. Hores de sol i percentatge d'insolació mensual. 2021</t>
  </si>
  <si>
    <t>2.6. Precipitació atmosfèrica total i nombre de dies de precipitació. 2021</t>
  </si>
  <si>
    <t>2.7. Dies segons nuvolositat. 2021</t>
  </si>
  <si>
    <t>2.8. Humitat atmosfèrica relativa mitjana mensual. 2021</t>
  </si>
  <si>
    <t>2.9. Velocitat del vent. 2021</t>
  </si>
  <si>
    <t>2.10. Observacions del vent. 2021</t>
  </si>
  <si>
    <t>2.11. Observacions mitjanes del període 1938-2020</t>
  </si>
  <si>
    <t>2.12. Valors extrems del període 1938-2020</t>
  </si>
  <si>
    <t>2.13. Precipitació atmosfèrica total i nombre de dies de precipitació en pluviòmetres municipals. 2021</t>
  </si>
  <si>
    <t>(21/12/19)</t>
  </si>
  <si>
    <t>(21/01/18)</t>
  </si>
  <si>
    <t>(26/02/90)</t>
  </si>
  <si>
    <t>(24/03/88)</t>
  </si>
  <si>
    <t>(08/11/85)</t>
  </si>
  <si>
    <t>(30/01/64)</t>
  </si>
  <si>
    <t>(18/02/63)</t>
  </si>
  <si>
    <t>(25/03/72)</t>
  </si>
  <si>
    <t>(23/04/76)</t>
  </si>
  <si>
    <t>(12/05/59)</t>
  </si>
  <si>
    <t>(29/06/56)</t>
  </si>
  <si>
    <t>(2004)</t>
  </si>
  <si>
    <t>(1946)</t>
  </si>
  <si>
    <t>(1947)</t>
  </si>
  <si>
    <t>(2018)</t>
  </si>
  <si>
    <t>(1944)</t>
  </si>
  <si>
    <t>(1957)</t>
  </si>
  <si>
    <t>(17/01/57)</t>
  </si>
  <si>
    <t>(25/02/48)</t>
  </si>
  <si>
    <t>(09/03/75)</t>
  </si>
  <si>
    <t>(04/12/75)</t>
  </si>
  <si>
    <t>(30/07/53)</t>
  </si>
  <si>
    <t>(07/08/72)</t>
  </si>
  <si>
    <t>(09/10/57)</t>
  </si>
  <si>
    <t>(16/11/56)</t>
  </si>
  <si>
    <t>Estació Cano Molinera</t>
  </si>
  <si>
    <t>-</t>
  </si>
  <si>
    <t xml:space="preserve"> 2.5. Classificació dels dies segons temperatures registrades. 2021 </t>
  </si>
  <si>
    <t>Mínima &gt;= 20ºC</t>
  </si>
  <si>
    <t>Màxima &gt;= 25ºC</t>
  </si>
  <si>
    <t>Màxima &gt;= 30ºC</t>
  </si>
  <si>
    <t>Nota: Al nombre de díes únicament es consideren els díes amb un registre superior a 1 l/m2. (-) Dades no disponibles.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</si>
</sst>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\ &quot;Pts&quot;_-;\-* #,##0\ &quot;Pts&quot;_-;_-* &quot;-&quot;\ &quot;Pts&quot;_-;_-@_-"/>
    <numFmt numFmtId="165" formatCode="#,##0.0"/>
    <numFmt numFmtId="166" formatCode="0.0"/>
    <numFmt numFmtId="167" formatCode="_-* #,##0.00\ [$€]_-;\-* #,##0.00\ [$€]_-;_-* &quot;-&quot;??\ [$€]_-;_-@_-"/>
    <numFmt numFmtId="168" formatCode="#,##0.0_ ;\-#,##0.0\ "/>
    <numFmt numFmtId="169" formatCode="#,##0_ ;\-#,##0\ "/>
  </numFmts>
  <fonts count="2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  <font>
      <i/>
      <sz val="11"/>
      <name val="Times New Roman"/>
      <family val="1"/>
    </font>
    <font>
      <i/>
      <sz val="8"/>
      <name val="Times New Roman"/>
      <family val="1"/>
    </font>
    <font>
      <vertAlign val="superscript"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53"/>
      <name val="Arial"/>
      <family val="2"/>
    </font>
    <font>
      <b/>
      <sz val="10"/>
      <color indexed="10"/>
      <name val="Arial"/>
      <family val="2"/>
    </font>
    <font>
      <sz val="10"/>
      <color indexed="10"/>
      <name val="Times New Roman"/>
      <family val="1"/>
    </font>
    <font>
      <sz val="8"/>
      <name val="Arial"/>
      <family val="2"/>
    </font>
    <font>
      <sz val="10"/>
      <name val="Arial"/>
    </font>
    <font>
      <sz val="11"/>
      <color indexed="17"/>
      <name val="Calibri"/>
      <family val="2"/>
    </font>
    <font>
      <b/>
      <sz val="15"/>
      <color indexed="5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</patternFill>
    </fill>
    <fill>
      <patternFill patternType="solid">
        <fgColor rgb="FFBFDFC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49"/>
      </bottom>
      <diagonal/>
    </border>
  </borders>
  <cellStyleXfs count="8">
    <xf numFmtId="167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/>
    <xf numFmtId="9" fontId="1" fillId="0" borderId="0" applyFont="0" applyFill="0" applyBorder="0" applyAlignment="0" applyProtection="0"/>
    <xf numFmtId="0" fontId="24" fillId="0" borderId="0"/>
    <xf numFmtId="0" fontId="25" fillId="4" borderId="0" applyNumberFormat="0" applyBorder="0" applyAlignment="0" applyProtection="0"/>
    <xf numFmtId="0" fontId="26" fillId="0" borderId="1" applyNumberFormat="0" applyFill="0" applyAlignment="0" applyProtection="0"/>
  </cellStyleXfs>
  <cellXfs count="135">
    <xf numFmtId="167" fontId="0" fillId="0" borderId="0" xfId="0"/>
    <xf numFmtId="3" fontId="2" fillId="0" borderId="0" xfId="0" applyNumberFormat="1" applyFont="1" applyFill="1" applyBorder="1" applyAlignment="1">
      <alignment vertical="center"/>
    </xf>
    <xf numFmtId="167" fontId="7" fillId="0" borderId="0" xfId="0" applyFont="1" applyFill="1"/>
    <xf numFmtId="167" fontId="4" fillId="0" borderId="0" xfId="0" applyFont="1" applyFill="1" applyAlignment="1"/>
    <xf numFmtId="167" fontId="2" fillId="0" borderId="0" xfId="0" applyFont="1" applyFill="1" applyBorder="1" applyAlignment="1">
      <alignment vertical="center"/>
    </xf>
    <xf numFmtId="167" fontId="2" fillId="0" borderId="0" xfId="0" applyFont="1" applyFill="1" applyAlignment="1">
      <alignment horizontal="right"/>
    </xf>
    <xf numFmtId="167" fontId="2" fillId="0" borderId="0" xfId="0" applyFont="1" applyFill="1"/>
    <xf numFmtId="167" fontId="6" fillId="0" borderId="0" xfId="0" applyFont="1" applyFill="1" applyAlignment="1">
      <alignment horizontal="right"/>
    </xf>
    <xf numFmtId="167" fontId="5" fillId="0" borderId="0" xfId="0" applyFont="1" applyFill="1"/>
    <xf numFmtId="167" fontId="8" fillId="0" borderId="0" xfId="0" applyFont="1" applyFill="1"/>
    <xf numFmtId="167" fontId="5" fillId="0" borderId="0" xfId="0" applyFont="1" applyFill="1" applyAlignment="1">
      <alignment horizontal="right"/>
    </xf>
    <xf numFmtId="167" fontId="8" fillId="0" borderId="0" xfId="0" applyFont="1" applyFill="1" applyAlignment="1">
      <alignment horizontal="right"/>
    </xf>
    <xf numFmtId="167" fontId="5" fillId="0" borderId="0" xfId="0" applyFont="1" applyFill="1" applyBorder="1"/>
    <xf numFmtId="167" fontId="8" fillId="0" borderId="0" xfId="0" applyFont="1" applyFill="1" applyBorder="1" applyAlignment="1">
      <alignment horizontal="right"/>
    </xf>
    <xf numFmtId="167" fontId="8" fillId="0" borderId="0" xfId="0" applyFont="1" applyFill="1" applyBorder="1"/>
    <xf numFmtId="9" fontId="13" fillId="0" borderId="0" xfId="0" applyNumberFormat="1" applyFont="1" applyFill="1"/>
    <xf numFmtId="167" fontId="9" fillId="0" borderId="0" xfId="0" applyFont="1" applyFill="1"/>
    <xf numFmtId="167" fontId="10" fillId="0" borderId="0" xfId="0" applyFont="1" applyFill="1"/>
    <xf numFmtId="3" fontId="5" fillId="0" borderId="0" xfId="0" applyNumberFormat="1" applyFont="1" applyFill="1" applyAlignment="1">
      <alignment horizontal="right"/>
    </xf>
    <xf numFmtId="167" fontId="12" fillId="0" borderId="0" xfId="0" applyFont="1" applyFill="1"/>
    <xf numFmtId="167" fontId="13" fillId="0" borderId="0" xfId="0" applyFont="1" applyFill="1" applyAlignment="1"/>
    <xf numFmtId="167" fontId="13" fillId="0" borderId="0" xfId="0" applyFont="1" applyFill="1"/>
    <xf numFmtId="167" fontId="14" fillId="0" borderId="0" xfId="0" applyFont="1" applyFill="1"/>
    <xf numFmtId="167" fontId="2" fillId="2" borderId="0" xfId="0" applyFont="1" applyFill="1"/>
    <xf numFmtId="167" fontId="2" fillId="2" borderId="0" xfId="0" applyFont="1" applyFill="1" applyAlignment="1">
      <alignment horizontal="right"/>
    </xf>
    <xf numFmtId="167" fontId="15" fillId="0" borderId="0" xfId="0" applyFont="1" applyFill="1"/>
    <xf numFmtId="165" fontId="2" fillId="0" borderId="0" xfId="0" applyNumberFormat="1" applyFont="1" applyFill="1"/>
    <xf numFmtId="166" fontId="2" fillId="2" borderId="0" xfId="0" applyNumberFormat="1" applyFont="1" applyFill="1"/>
    <xf numFmtId="167" fontId="2" fillId="0" borderId="0" xfId="0" applyFont="1" applyFill="1" applyAlignment="1">
      <alignment horizontal="left" indent="2"/>
    </xf>
    <xf numFmtId="166" fontId="2" fillId="0" borderId="0" xfId="0" applyNumberFormat="1" applyFont="1" applyFill="1"/>
    <xf numFmtId="167" fontId="2" fillId="2" borderId="0" xfId="0" applyFont="1" applyFill="1" applyAlignment="1">
      <alignment horizontal="left" indent="2"/>
    </xf>
    <xf numFmtId="165" fontId="2" fillId="2" borderId="0" xfId="0" applyNumberFormat="1" applyFont="1" applyFill="1"/>
    <xf numFmtId="167" fontId="15" fillId="0" borderId="0" xfId="0" applyFont="1" applyFill="1" applyAlignment="1">
      <alignment horizontal="left"/>
    </xf>
    <xf numFmtId="3" fontId="2" fillId="0" borderId="0" xfId="0" applyNumberFormat="1" applyFont="1" applyFill="1"/>
    <xf numFmtId="167" fontId="2" fillId="0" borderId="0" xfId="0" applyFont="1" applyFill="1" applyAlignment="1">
      <alignment horizontal="left" indent="1"/>
    </xf>
    <xf numFmtId="167" fontId="2" fillId="2" borderId="0" xfId="0" applyFont="1" applyFill="1" applyAlignment="1">
      <alignment horizontal="left" indent="1"/>
    </xf>
    <xf numFmtId="3" fontId="2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167" fontId="2" fillId="2" borderId="0" xfId="0" applyFont="1" applyFill="1" applyAlignment="1">
      <alignment horizontal="left"/>
    </xf>
    <xf numFmtId="167" fontId="15" fillId="0" borderId="0" xfId="0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167" fontId="2" fillId="0" borderId="0" xfId="0" applyFont="1" applyFill="1" applyAlignment="1">
      <alignment horizontal="left"/>
    </xf>
    <xf numFmtId="165" fontId="2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167" fontId="2" fillId="0" borderId="0" xfId="0" applyFont="1" applyFill="1" applyAlignment="1"/>
    <xf numFmtId="167" fontId="2" fillId="2" borderId="0" xfId="0" applyFont="1" applyFill="1" applyAlignment="1"/>
    <xf numFmtId="167" fontId="9" fillId="0" borderId="0" xfId="0" applyFont="1" applyFill="1" applyBorder="1"/>
    <xf numFmtId="167" fontId="2" fillId="0" borderId="0" xfId="0" applyFont="1" applyFill="1" applyBorder="1" applyAlignment="1">
      <alignment horizontal="right"/>
    </xf>
    <xf numFmtId="167" fontId="2" fillId="0" borderId="0" xfId="0" applyFont="1" applyFill="1" applyBorder="1"/>
    <xf numFmtId="166" fontId="2" fillId="0" borderId="0" xfId="3" applyNumberFormat="1" applyFont="1" applyFill="1" applyBorder="1" applyAlignment="1">
      <alignment horizontal="right" wrapText="1"/>
    </xf>
    <xf numFmtId="167" fontId="2" fillId="2" borderId="0" xfId="0" applyFont="1" applyFill="1" applyBorder="1"/>
    <xf numFmtId="166" fontId="2" fillId="2" borderId="0" xfId="3" applyNumberFormat="1" applyFont="1" applyFill="1" applyBorder="1" applyAlignment="1">
      <alignment horizontal="right" wrapText="1"/>
    </xf>
    <xf numFmtId="167" fontId="15" fillId="0" borderId="0" xfId="0" applyFont="1" applyFill="1" applyBorder="1"/>
    <xf numFmtId="165" fontId="2" fillId="2" borderId="0" xfId="0" applyNumberFormat="1" applyFont="1" applyFill="1" applyAlignment="1">
      <alignment horizontal="right"/>
    </xf>
    <xf numFmtId="167" fontId="17" fillId="3" borderId="0" xfId="0" applyFont="1" applyFill="1"/>
    <xf numFmtId="167" fontId="17" fillId="3" borderId="0" xfId="0" applyFont="1" applyFill="1" applyAlignment="1">
      <alignment horizontal="right"/>
    </xf>
    <xf numFmtId="166" fontId="17" fillId="3" borderId="0" xfId="0" applyNumberFormat="1" applyFont="1" applyFill="1" applyAlignment="1">
      <alignment horizontal="right"/>
    </xf>
    <xf numFmtId="167" fontId="17" fillId="3" borderId="0" xfId="0" applyFont="1" applyFill="1" applyBorder="1"/>
    <xf numFmtId="167" fontId="17" fillId="3" borderId="0" xfId="2" applyNumberFormat="1" applyFont="1" applyFill="1" applyAlignment="1">
      <alignment horizontal="right"/>
    </xf>
    <xf numFmtId="167" fontId="2" fillId="3" borderId="0" xfId="0" applyFont="1" applyFill="1" applyAlignment="1">
      <alignment horizontal="left" wrapText="1"/>
    </xf>
    <xf numFmtId="3" fontId="17" fillId="3" borderId="0" xfId="0" applyNumberFormat="1" applyFont="1" applyFill="1" applyAlignment="1">
      <alignment horizontal="right"/>
    </xf>
    <xf numFmtId="167" fontId="1" fillId="0" borderId="0" xfId="0" applyFont="1" applyFill="1"/>
    <xf numFmtId="166" fontId="2" fillId="2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1" fontId="2" fillId="2" borderId="0" xfId="0" applyNumberFormat="1" applyFont="1" applyFill="1"/>
    <xf numFmtId="167" fontId="18" fillId="0" borderId="0" xfId="0" applyFont="1" applyFill="1"/>
    <xf numFmtId="167" fontId="13" fillId="0" borderId="0" xfId="0" applyFont="1"/>
    <xf numFmtId="167" fontId="1" fillId="0" borderId="0" xfId="0" applyFont="1"/>
    <xf numFmtId="167" fontId="19" fillId="0" borderId="0" xfId="0" applyFont="1" applyFill="1"/>
    <xf numFmtId="1" fontId="2" fillId="2" borderId="0" xfId="0" applyNumberFormat="1" applyFont="1" applyFill="1" applyBorder="1" applyAlignment="1">
      <alignment horizontal="right" vertical="center"/>
    </xf>
    <xf numFmtId="167" fontId="20" fillId="0" borderId="0" xfId="0" applyFont="1"/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 applyFill="1"/>
    <xf numFmtId="167" fontId="21" fillId="0" borderId="0" xfId="0" applyFont="1" applyFill="1" applyAlignment="1"/>
    <xf numFmtId="167" fontId="19" fillId="0" borderId="0" xfId="0" applyFont="1" applyFill="1" applyAlignment="1"/>
    <xf numFmtId="167" fontId="21" fillId="0" borderId="0" xfId="0" applyFont="1" applyFill="1"/>
    <xf numFmtId="166" fontId="22" fillId="0" borderId="0" xfId="3" applyNumberFormat="1" applyFont="1" applyFill="1" applyBorder="1" applyAlignment="1">
      <alignment horizontal="right" wrapText="1"/>
    </xf>
    <xf numFmtId="167" fontId="1" fillId="0" borderId="0" xfId="0" applyFont="1" applyFill="1" applyAlignment="1"/>
    <xf numFmtId="167" fontId="22" fillId="0" borderId="0" xfId="0" applyFont="1" applyFill="1"/>
    <xf numFmtId="167" fontId="22" fillId="0" borderId="0" xfId="0" applyFont="1" applyFill="1" applyAlignment="1">
      <alignment horizontal="right"/>
    </xf>
    <xf numFmtId="9" fontId="19" fillId="0" borderId="0" xfId="4" applyFont="1" applyFill="1"/>
    <xf numFmtId="167" fontId="1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1" fontId="2" fillId="0" borderId="0" xfId="0" applyNumberFormat="1" applyFont="1" applyFill="1" applyBorder="1" applyAlignment="1">
      <alignment horizontal="right" vertical="center"/>
    </xf>
    <xf numFmtId="167" fontId="22" fillId="0" borderId="0" xfId="0" applyFont="1" applyFill="1" applyBorder="1"/>
    <xf numFmtId="166" fontId="2" fillId="2" borderId="0" xfId="0" applyNumberFormat="1" applyFont="1" applyFill="1" applyAlignment="1"/>
    <xf numFmtId="167" fontId="2" fillId="0" borderId="0" xfId="0" applyFont="1"/>
    <xf numFmtId="1" fontId="2" fillId="2" borderId="0" xfId="0" applyNumberFormat="1" applyFont="1" applyFill="1" applyAlignment="1"/>
    <xf numFmtId="166" fontId="2" fillId="0" borderId="0" xfId="0" applyNumberFormat="1" applyFont="1" applyFill="1" applyAlignment="1"/>
    <xf numFmtId="165" fontId="2" fillId="2" borderId="0" xfId="0" applyNumberFormat="1" applyFont="1" applyFill="1" applyAlignment="1"/>
    <xf numFmtId="168" fontId="2" fillId="2" borderId="0" xfId="0" applyNumberFormat="1" applyFont="1" applyFill="1" applyAlignment="1"/>
    <xf numFmtId="1" fontId="2" fillId="0" borderId="0" xfId="0" applyNumberFormat="1" applyFont="1" applyFill="1"/>
    <xf numFmtId="169" fontId="2" fillId="0" borderId="0" xfId="0" applyNumberFormat="1" applyFont="1" applyFill="1"/>
    <xf numFmtId="169" fontId="2" fillId="2" borderId="0" xfId="0" applyNumberFormat="1" applyFont="1" applyFill="1" applyAlignment="1"/>
    <xf numFmtId="1" fontId="2" fillId="2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/>
    <xf numFmtId="1" fontId="2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Alignment="1"/>
    <xf numFmtId="169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/>
    <xf numFmtId="168" fontId="15" fillId="0" borderId="0" xfId="0" applyNumberFormat="1" applyFont="1" applyFill="1" applyAlignment="1">
      <alignment horizontal="right"/>
    </xf>
    <xf numFmtId="168" fontId="15" fillId="0" borderId="0" xfId="0" applyNumberFormat="1" applyFont="1" applyFill="1"/>
    <xf numFmtId="168" fontId="2" fillId="2" borderId="0" xfId="0" applyNumberFormat="1" applyFont="1" applyFill="1" applyAlignment="1">
      <alignment horizontal="right"/>
    </xf>
    <xf numFmtId="167" fontId="11" fillId="0" borderId="0" xfId="0" applyFont="1" applyFill="1"/>
    <xf numFmtId="165" fontId="11" fillId="0" borderId="0" xfId="0" applyNumberFormat="1" applyFont="1" applyFill="1"/>
    <xf numFmtId="167" fontId="11" fillId="0" borderId="0" xfId="0" applyFont="1" applyFill="1" applyAlignment="1">
      <alignment horizontal="right"/>
    </xf>
    <xf numFmtId="167" fontId="2" fillId="5" borderId="0" xfId="0" applyFont="1" applyFill="1" applyAlignment="1">
      <alignment horizontal="left" indent="1"/>
    </xf>
    <xf numFmtId="169" fontId="2" fillId="5" borderId="0" xfId="0" applyNumberFormat="1" applyFont="1" applyFill="1" applyAlignment="1">
      <alignment horizontal="right"/>
    </xf>
    <xf numFmtId="166" fontId="2" fillId="5" borderId="0" xfId="0" applyNumberFormat="1" applyFont="1" applyFill="1" applyAlignment="1">
      <alignment horizontal="right"/>
    </xf>
    <xf numFmtId="167" fontId="2" fillId="5" borderId="0" xfId="0" applyFont="1" applyFill="1" applyAlignment="1">
      <alignment horizontal="left"/>
    </xf>
    <xf numFmtId="167" fontId="2" fillId="5" borderId="0" xfId="0" applyFont="1" applyFill="1" applyAlignment="1">
      <alignment horizontal="right"/>
    </xf>
    <xf numFmtId="166" fontId="2" fillId="5" borderId="0" xfId="0" applyNumberFormat="1" applyFont="1" applyFill="1" applyAlignment="1"/>
    <xf numFmtId="169" fontId="2" fillId="0" borderId="0" xfId="0" applyNumberFormat="1" applyFont="1" applyFill="1" applyAlignment="1"/>
    <xf numFmtId="167" fontId="2" fillId="5" borderId="0" xfId="0" applyFont="1" applyFill="1" applyAlignment="1"/>
    <xf numFmtId="169" fontId="2" fillId="2" borderId="0" xfId="0" applyNumberFormat="1" applyFont="1" applyFill="1" applyAlignment="1">
      <alignment horizontal="right"/>
    </xf>
    <xf numFmtId="168" fontId="2" fillId="0" borderId="0" xfId="0" applyNumberFormat="1" applyFont="1" applyFill="1" applyAlignment="1">
      <alignment horizontal="right"/>
    </xf>
    <xf numFmtId="167" fontId="17" fillId="3" borderId="0" xfId="0" applyFont="1" applyFill="1" applyBorder="1" applyAlignment="1">
      <alignment horizontal="right"/>
    </xf>
    <xf numFmtId="167" fontId="2" fillId="0" borderId="0" xfId="0" applyFont="1" applyFill="1" applyAlignment="1">
      <alignment horizontal="left" wrapText="1"/>
    </xf>
    <xf numFmtId="167" fontId="17" fillId="3" borderId="0" xfId="0" applyFont="1" applyFill="1" applyBorder="1" applyAlignment="1">
      <alignment horizontal="center"/>
    </xf>
    <xf numFmtId="167" fontId="17" fillId="3" borderId="0" xfId="0" applyFont="1" applyFill="1" applyBorder="1" applyAlignment="1">
      <alignment horizontal="right" wrapText="1"/>
    </xf>
    <xf numFmtId="167" fontId="17" fillId="3" borderId="0" xfId="0" applyFont="1" applyFill="1" applyBorder="1" applyAlignment="1">
      <alignment horizontal="right"/>
    </xf>
    <xf numFmtId="167" fontId="2" fillId="2" borderId="0" xfId="0" applyFont="1" applyFill="1" applyAlignment="1">
      <alignment horizontal="left" wrapText="1"/>
    </xf>
    <xf numFmtId="167" fontId="2" fillId="0" borderId="0" xfId="0" applyFont="1" applyFill="1" applyAlignment="1">
      <alignment horizontal="left" wrapText="1"/>
    </xf>
    <xf numFmtId="167" fontId="2" fillId="0" borderId="0" xfId="0" applyFont="1" applyFill="1" applyAlignment="1">
      <alignment horizontal="left" vertical="center" wrapText="1"/>
    </xf>
    <xf numFmtId="3" fontId="22" fillId="0" borderId="0" xfId="0" applyNumberFormat="1" applyFont="1" applyFill="1" applyAlignment="1">
      <alignment horizontal="right"/>
    </xf>
    <xf numFmtId="2" fontId="2" fillId="0" borderId="0" xfId="0" applyNumberFormat="1" applyFont="1"/>
  </cellXfs>
  <cellStyles count="8">
    <cellStyle name="Bueno" xfId="6"/>
    <cellStyle name="Encabezado 1 2" xfId="7"/>
    <cellStyle name="Euro" xfId="1"/>
    <cellStyle name="Moneda [0]" xfId="2" builtinId="7"/>
    <cellStyle name="Normal" xfId="0" builtinId="0"/>
    <cellStyle name="Normal 2" xfId="5"/>
    <cellStyle name="Normal_Hoja1" xfId="3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B9664"/>
      <rgbColor rgb="00BFDFCA"/>
      <rgbColor rgb="00000080"/>
      <rgbColor rgb="00808000"/>
      <rgbColor rgb="00800080"/>
      <rgbColor rgb="00008080"/>
      <rgbColor rgb="00C0C0C0"/>
      <rgbColor rgb="00808080"/>
      <rgbColor rgb="004B9664"/>
      <rgbColor rgb="00BFDFCA"/>
      <rgbColor rgb="00E5EDD9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DFCA"/>
      <color rgb="FF86B8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24000</xdr:colOff>
      <xdr:row>38</xdr:row>
      <xdr:rowOff>128775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120000" cy="61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30480</xdr:rowOff>
    </xdr:from>
    <xdr:to>
      <xdr:col>2</xdr:col>
      <xdr:colOff>20955</xdr:colOff>
      <xdr:row>22</xdr:row>
      <xdr:rowOff>97155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354330"/>
          <a:ext cx="5038725" cy="33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</xdr:row>
      <xdr:rowOff>15240</xdr:rowOff>
    </xdr:from>
    <xdr:to>
      <xdr:col>1</xdr:col>
      <xdr:colOff>5046345</xdr:colOff>
      <xdr:row>22</xdr:row>
      <xdr:rowOff>43815</xdr:rowOff>
    </xdr:to>
    <xdr:pic>
      <xdr:nvPicPr>
        <xdr:cNvPr id="225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358140"/>
          <a:ext cx="5038725" cy="345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30480</xdr:rowOff>
    </xdr:from>
    <xdr:to>
      <xdr:col>2</xdr:col>
      <xdr:colOff>20955</xdr:colOff>
      <xdr:row>23</xdr:row>
      <xdr:rowOff>40005</xdr:rowOff>
    </xdr:to>
    <xdr:pic>
      <xdr:nvPicPr>
        <xdr:cNvPr id="245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354330"/>
          <a:ext cx="5038725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</xdr:colOff>
      <xdr:row>1</xdr:row>
      <xdr:rowOff>60959</xdr:rowOff>
    </xdr:from>
    <xdr:to>
      <xdr:col>2</xdr:col>
      <xdr:colOff>5714</xdr:colOff>
      <xdr:row>31</xdr:row>
      <xdr:rowOff>32384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4" y="222884"/>
          <a:ext cx="6638925" cy="482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</xdr:row>
      <xdr:rowOff>7620</xdr:rowOff>
    </xdr:from>
    <xdr:to>
      <xdr:col>2</xdr:col>
      <xdr:colOff>26670</xdr:colOff>
      <xdr:row>21</xdr:row>
      <xdr:rowOff>160020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331470"/>
          <a:ext cx="5067300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7620</xdr:rowOff>
    </xdr:from>
    <xdr:to>
      <xdr:col>2</xdr:col>
      <xdr:colOff>0</xdr:colOff>
      <xdr:row>22</xdr:row>
      <xdr:rowOff>26670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0045"/>
          <a:ext cx="5048250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</xdr:row>
      <xdr:rowOff>38100</xdr:rowOff>
    </xdr:from>
    <xdr:to>
      <xdr:col>1</xdr:col>
      <xdr:colOff>5046345</xdr:colOff>
      <xdr:row>22</xdr:row>
      <xdr:rowOff>38100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390525"/>
          <a:ext cx="503872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2</xdr:row>
      <xdr:rowOff>7620</xdr:rowOff>
    </xdr:from>
    <xdr:to>
      <xdr:col>2</xdr:col>
      <xdr:colOff>1905</xdr:colOff>
      <xdr:row>22</xdr:row>
      <xdr:rowOff>131445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360045"/>
          <a:ext cx="5048250" cy="336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34290</xdr:rowOff>
    </xdr:from>
    <xdr:to>
      <xdr:col>6</xdr:col>
      <xdr:colOff>657225</xdr:colOff>
      <xdr:row>22</xdr:row>
      <xdr:rowOff>158115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6215"/>
          <a:ext cx="5019675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22860</xdr:rowOff>
    </xdr:from>
    <xdr:to>
      <xdr:col>2</xdr:col>
      <xdr:colOff>0</xdr:colOff>
      <xdr:row>22</xdr:row>
      <xdr:rowOff>32385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5285"/>
          <a:ext cx="5048250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15240</xdr:rowOff>
    </xdr:from>
    <xdr:to>
      <xdr:col>1</xdr:col>
      <xdr:colOff>5040630</xdr:colOff>
      <xdr:row>23</xdr:row>
      <xdr:rowOff>100965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358140"/>
          <a:ext cx="5010150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2.75" x14ac:dyDescent="0.2"/>
  <cols>
    <col min="1" max="16384" width="11.42578125" style="9"/>
  </cols>
  <sheetData>
    <row r="1" spans="1:1" s="8" customFormat="1" ht="15.75" customHeight="1" x14ac:dyDescent="0.25">
      <c r="A1" s="2" t="s">
        <v>35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34"/>
  <sheetViews>
    <sheetView workbookViewId="0"/>
  </sheetViews>
  <sheetFormatPr baseColWidth="10" defaultColWidth="11.42578125" defaultRowHeight="12.75" x14ac:dyDescent="0.2"/>
  <cols>
    <col min="1" max="1" width="20.85546875" style="8" customWidth="1"/>
    <col min="2" max="2" width="7.85546875" style="8" customWidth="1"/>
    <col min="3" max="3" width="6.42578125" style="10" customWidth="1"/>
    <col min="4" max="4" width="7" style="10" customWidth="1"/>
    <col min="5" max="10" width="6.85546875" style="10" customWidth="1"/>
    <col min="11" max="14" width="6.85546875" style="8" customWidth="1"/>
    <col min="15" max="16384" width="11.42578125" style="8"/>
  </cols>
  <sheetData>
    <row r="1" spans="1:25" s="9" customFormat="1" ht="15.75" customHeight="1" x14ac:dyDescent="0.25">
      <c r="A1" s="16" t="s">
        <v>348</v>
      </c>
      <c r="B1" s="16"/>
      <c r="C1" s="7"/>
      <c r="D1" s="7"/>
      <c r="E1" s="7"/>
      <c r="F1" s="7"/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s="9" customFormat="1" x14ac:dyDescent="0.2">
      <c r="A2" s="6"/>
      <c r="B2" s="6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s="17" customFormat="1" ht="18.75" customHeight="1" x14ac:dyDescent="0.2">
      <c r="A3" s="59"/>
      <c r="B3" s="60" t="s">
        <v>251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1" t="s">
        <v>12</v>
      </c>
      <c r="N3" s="61" t="s">
        <v>13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17" customFormat="1" ht="15" customHeight="1" x14ac:dyDescent="0.2">
      <c r="A4" s="6" t="s">
        <v>262</v>
      </c>
      <c r="B4" s="6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s="9" customFormat="1" ht="15" customHeight="1" x14ac:dyDescent="0.2">
      <c r="A5" s="35" t="s">
        <v>171</v>
      </c>
      <c r="B5" s="27">
        <f>AVERAGE(C5:N5)</f>
        <v>22.833333333333332</v>
      </c>
      <c r="C5" s="27">
        <v>16.5</v>
      </c>
      <c r="D5" s="27">
        <v>18.399999999999999</v>
      </c>
      <c r="E5" s="27">
        <v>17.7</v>
      </c>
      <c r="F5" s="27">
        <v>18.600000000000001</v>
      </c>
      <c r="G5" s="27">
        <v>23.9</v>
      </c>
      <c r="H5" s="40">
        <v>27.2</v>
      </c>
      <c r="I5" s="27">
        <v>29.9</v>
      </c>
      <c r="J5" s="27">
        <v>30.1</v>
      </c>
      <c r="K5" s="27">
        <v>28.5</v>
      </c>
      <c r="L5" s="27">
        <v>24.7</v>
      </c>
      <c r="M5" s="27">
        <v>19.399999999999999</v>
      </c>
      <c r="N5" s="27">
        <v>19.100000000000001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s="9" customFormat="1" ht="15" customHeight="1" x14ac:dyDescent="0.2">
      <c r="A6" s="34" t="s">
        <v>172</v>
      </c>
      <c r="B6" s="29">
        <f t="shared" ref="B6:B7" si="0">AVERAGE(C6:N6)</f>
        <v>14.500000000000002</v>
      </c>
      <c r="C6" s="29">
        <v>6.7</v>
      </c>
      <c r="D6" s="29">
        <v>10.7</v>
      </c>
      <c r="E6" s="29">
        <v>9.1</v>
      </c>
      <c r="F6" s="29">
        <v>11.5</v>
      </c>
      <c r="G6" s="29">
        <v>15.7</v>
      </c>
      <c r="H6" s="39">
        <v>19.600000000000001</v>
      </c>
      <c r="I6" s="29">
        <v>21.9</v>
      </c>
      <c r="J6" s="29">
        <v>22.7</v>
      </c>
      <c r="K6" s="29">
        <v>20.2</v>
      </c>
      <c r="L6" s="29">
        <v>15.7</v>
      </c>
      <c r="M6" s="29">
        <v>10.4</v>
      </c>
      <c r="N6" s="29">
        <v>9.8000000000000007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9" customFormat="1" ht="15" customHeight="1" x14ac:dyDescent="0.2">
      <c r="A7" s="35" t="s">
        <v>253</v>
      </c>
      <c r="B7" s="40">
        <f t="shared" si="0"/>
        <v>18.683333333333334</v>
      </c>
      <c r="C7" s="40">
        <v>11.6</v>
      </c>
      <c r="D7" s="27">
        <v>14.6</v>
      </c>
      <c r="E7" s="40">
        <v>13.4</v>
      </c>
      <c r="F7" s="27">
        <v>15.1</v>
      </c>
      <c r="G7" s="27">
        <v>19.8</v>
      </c>
      <c r="H7" s="27">
        <v>23.4</v>
      </c>
      <c r="I7" s="40">
        <v>25.9</v>
      </c>
      <c r="J7" s="27">
        <v>26.4</v>
      </c>
      <c r="K7" s="27">
        <v>24.4</v>
      </c>
      <c r="L7" s="27">
        <v>20.2</v>
      </c>
      <c r="M7" s="27">
        <v>14.9</v>
      </c>
      <c r="N7" s="27">
        <v>14.5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17" customFormat="1" ht="15" customHeight="1" x14ac:dyDescent="0.2">
      <c r="A8" s="6" t="s">
        <v>263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9" customFormat="1" ht="15" customHeight="1" x14ac:dyDescent="0.2">
      <c r="A9" s="35" t="s">
        <v>171</v>
      </c>
      <c r="B9" s="27">
        <f>AVERAGE(C9:N9)</f>
        <v>22.791666666666668</v>
      </c>
      <c r="C9" s="27">
        <v>16.5</v>
      </c>
      <c r="D9" s="27">
        <v>18.2</v>
      </c>
      <c r="E9" s="27">
        <v>17.7</v>
      </c>
      <c r="F9" s="27">
        <v>18.600000000000001</v>
      </c>
      <c r="G9" s="27">
        <v>23.9</v>
      </c>
      <c r="H9" s="40">
        <v>27.2</v>
      </c>
      <c r="I9" s="27">
        <v>29.8</v>
      </c>
      <c r="J9" s="27">
        <v>30</v>
      </c>
      <c r="K9" s="27">
        <v>28.5</v>
      </c>
      <c r="L9" s="27">
        <v>24.7</v>
      </c>
      <c r="M9" s="27">
        <v>19.3</v>
      </c>
      <c r="N9" s="27">
        <v>19.100000000000001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9" customFormat="1" ht="15" customHeight="1" x14ac:dyDescent="0.2">
      <c r="A10" s="34" t="s">
        <v>172</v>
      </c>
      <c r="B10" s="29">
        <f t="shared" ref="B10:B11" si="1">AVERAGE(C10:N10)</f>
        <v>14.566666666666668</v>
      </c>
      <c r="C10" s="29">
        <v>7.1</v>
      </c>
      <c r="D10" s="29">
        <v>10.8</v>
      </c>
      <c r="E10" s="29">
        <v>9.1</v>
      </c>
      <c r="F10" s="29">
        <v>11.7</v>
      </c>
      <c r="G10" s="29">
        <v>15.6</v>
      </c>
      <c r="H10" s="39">
        <v>19.399999999999999</v>
      </c>
      <c r="I10" s="29">
        <v>21.8</v>
      </c>
      <c r="J10" s="29">
        <v>22.7</v>
      </c>
      <c r="K10" s="29">
        <v>20.2</v>
      </c>
      <c r="L10" s="29">
        <v>15.9</v>
      </c>
      <c r="M10" s="29">
        <v>10.5</v>
      </c>
      <c r="N10" s="29">
        <v>10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9" customFormat="1" ht="15" customHeight="1" x14ac:dyDescent="0.2">
      <c r="A11" s="35" t="s">
        <v>253</v>
      </c>
      <c r="B11" s="40">
        <f t="shared" si="1"/>
        <v>18.700000000000003</v>
      </c>
      <c r="C11" s="40">
        <v>11.8</v>
      </c>
      <c r="D11" s="27">
        <v>14.5</v>
      </c>
      <c r="E11" s="40">
        <v>13.4</v>
      </c>
      <c r="F11" s="27">
        <v>15.2</v>
      </c>
      <c r="G11" s="27">
        <v>19.8</v>
      </c>
      <c r="H11" s="27">
        <v>23.3</v>
      </c>
      <c r="I11" s="40">
        <v>25.9</v>
      </c>
      <c r="J11" s="27">
        <v>26.4</v>
      </c>
      <c r="K11" s="27">
        <v>24.3</v>
      </c>
      <c r="L11" s="27">
        <v>20.3</v>
      </c>
      <c r="M11" s="27">
        <v>14.9</v>
      </c>
      <c r="N11" s="27">
        <v>14.6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17" customFormat="1" ht="15" customHeight="1" x14ac:dyDescent="0.2">
      <c r="A12" s="6" t="s">
        <v>264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9" customFormat="1" ht="15" customHeight="1" x14ac:dyDescent="0.2">
      <c r="A13" s="35" t="s">
        <v>171</v>
      </c>
      <c r="B13" s="40" t="s">
        <v>385</v>
      </c>
      <c r="C13" s="40">
        <v>15.9</v>
      </c>
      <c r="D13" s="40">
        <v>17.5</v>
      </c>
      <c r="E13" s="27">
        <v>16.7</v>
      </c>
      <c r="F13" s="40">
        <v>17.5</v>
      </c>
      <c r="G13" s="40" t="s">
        <v>385</v>
      </c>
      <c r="H13" s="40">
        <v>25.7</v>
      </c>
      <c r="I13" s="40">
        <v>28.4</v>
      </c>
      <c r="J13" s="40">
        <v>28.7</v>
      </c>
      <c r="K13" s="27">
        <v>27</v>
      </c>
      <c r="L13" s="27">
        <v>23.5</v>
      </c>
      <c r="M13" s="40">
        <v>18.3</v>
      </c>
      <c r="N13" s="40">
        <v>18.3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9" customFormat="1" ht="15" customHeight="1" x14ac:dyDescent="0.2">
      <c r="A14" s="34" t="s">
        <v>172</v>
      </c>
      <c r="B14" s="39" t="s">
        <v>385</v>
      </c>
      <c r="C14" s="39">
        <v>7.4</v>
      </c>
      <c r="D14" s="39">
        <v>11</v>
      </c>
      <c r="E14" s="29">
        <v>9.1</v>
      </c>
      <c r="F14" s="39">
        <v>11.5</v>
      </c>
      <c r="G14" s="39" t="s">
        <v>385</v>
      </c>
      <c r="H14" s="39">
        <v>18.899999999999999</v>
      </c>
      <c r="I14" s="39">
        <v>21.3</v>
      </c>
      <c r="J14" s="39">
        <v>22.4</v>
      </c>
      <c r="K14" s="29">
        <v>19.899999999999999</v>
      </c>
      <c r="L14" s="29">
        <v>15.8</v>
      </c>
      <c r="M14" s="39">
        <v>10.9</v>
      </c>
      <c r="N14" s="39">
        <v>10.4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9" customFormat="1" ht="15" customHeight="1" x14ac:dyDescent="0.2">
      <c r="A15" s="35" t="s">
        <v>253</v>
      </c>
      <c r="B15" s="40" t="s">
        <v>385</v>
      </c>
      <c r="C15" s="40">
        <v>11.7</v>
      </c>
      <c r="D15" s="40">
        <v>14.2</v>
      </c>
      <c r="E15" s="27">
        <v>12.9</v>
      </c>
      <c r="F15" s="40">
        <v>14.6</v>
      </c>
      <c r="G15" s="40" t="s">
        <v>385</v>
      </c>
      <c r="H15" s="40">
        <v>22.3</v>
      </c>
      <c r="I15" s="40">
        <v>24.9</v>
      </c>
      <c r="J15" s="40">
        <v>25.5</v>
      </c>
      <c r="K15" s="27">
        <v>23.4</v>
      </c>
      <c r="L15" s="27">
        <v>19.7</v>
      </c>
      <c r="M15" s="40">
        <v>14.7</v>
      </c>
      <c r="N15" s="40">
        <v>14.4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17" customFormat="1" ht="15" customHeight="1" x14ac:dyDescent="0.2">
      <c r="A16" s="6" t="s">
        <v>289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s="9" customFormat="1" ht="15" customHeight="1" x14ac:dyDescent="0.2">
      <c r="A17" s="35" t="s">
        <v>171</v>
      </c>
      <c r="B17" s="40">
        <f>AVERAGE(C17:N17)</f>
        <v>23.033333333333335</v>
      </c>
      <c r="C17" s="40">
        <v>15.8</v>
      </c>
      <c r="D17" s="40">
        <v>18.2</v>
      </c>
      <c r="E17" s="40">
        <v>17.899999999999999</v>
      </c>
      <c r="F17" s="27">
        <v>18.8</v>
      </c>
      <c r="G17" s="40">
        <v>24.7</v>
      </c>
      <c r="H17" s="40">
        <v>28.2</v>
      </c>
      <c r="I17" s="40">
        <v>31.2</v>
      </c>
      <c r="J17" s="40">
        <v>31.1</v>
      </c>
      <c r="K17" s="40">
        <v>28.7</v>
      </c>
      <c r="L17" s="40">
        <v>24.5</v>
      </c>
      <c r="M17" s="27">
        <v>18.7</v>
      </c>
      <c r="N17" s="27">
        <v>18.600000000000001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s="9" customFormat="1" ht="15" customHeight="1" x14ac:dyDescent="0.2">
      <c r="A18" s="34" t="s">
        <v>172</v>
      </c>
      <c r="B18" s="68">
        <f t="shared" ref="B18:B19" si="2">AVERAGE(C18:N18)</f>
        <v>13.050000000000002</v>
      </c>
      <c r="C18" s="68">
        <v>4.3</v>
      </c>
      <c r="D18" s="39">
        <v>9.1999999999999993</v>
      </c>
      <c r="E18" s="39">
        <v>7.1</v>
      </c>
      <c r="F18" s="29">
        <v>10.1</v>
      </c>
      <c r="G18" s="39">
        <v>14.5</v>
      </c>
      <c r="H18" s="39">
        <v>18.399999999999999</v>
      </c>
      <c r="I18" s="39">
        <v>20.6</v>
      </c>
      <c r="J18" s="39">
        <v>21.9</v>
      </c>
      <c r="K18" s="39">
        <v>19.2</v>
      </c>
      <c r="L18" s="29">
        <v>14.6</v>
      </c>
      <c r="M18" s="29">
        <v>8.9</v>
      </c>
      <c r="N18" s="39">
        <v>7.8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9" customFormat="1" ht="15" customHeight="1" x14ac:dyDescent="0.2">
      <c r="A19" s="35" t="s">
        <v>253</v>
      </c>
      <c r="B19" s="40">
        <f t="shared" si="2"/>
        <v>18.066666666666666</v>
      </c>
      <c r="C19" s="40">
        <v>10.1</v>
      </c>
      <c r="D19" s="40">
        <v>13.7</v>
      </c>
      <c r="E19" s="40">
        <v>12.6</v>
      </c>
      <c r="F19" s="27">
        <v>14.5</v>
      </c>
      <c r="G19" s="40">
        <v>19.600000000000001</v>
      </c>
      <c r="H19" s="40">
        <v>23.3</v>
      </c>
      <c r="I19" s="40">
        <v>25.9</v>
      </c>
      <c r="J19" s="40">
        <v>26.5</v>
      </c>
      <c r="K19" s="40">
        <v>24</v>
      </c>
      <c r="L19" s="40">
        <v>19.600000000000001</v>
      </c>
      <c r="M19" s="27">
        <v>13.8</v>
      </c>
      <c r="N19" s="40">
        <v>13.2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9" customFormat="1" x14ac:dyDescent="0.2">
      <c r="A20" s="25" t="s">
        <v>286</v>
      </c>
      <c r="B20" s="25"/>
      <c r="C20" s="25"/>
      <c r="D20" s="42"/>
      <c r="E20" s="42"/>
      <c r="F20" s="42"/>
      <c r="G20" s="42"/>
      <c r="H20" s="42"/>
      <c r="I20" s="42"/>
      <c r="J20" s="4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9" customFormat="1" x14ac:dyDescent="0.2">
      <c r="A21" s="25" t="s">
        <v>287</v>
      </c>
      <c r="B21" s="25"/>
      <c r="C21" s="25"/>
      <c r="D21" s="42"/>
      <c r="E21" s="42"/>
      <c r="F21" s="42"/>
      <c r="G21" s="42"/>
      <c r="H21" s="42"/>
      <c r="I21" s="42"/>
      <c r="J21" s="42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9" customFormat="1" x14ac:dyDescent="0.2">
      <c r="A22" s="25"/>
      <c r="B22" s="25"/>
      <c r="C22" s="25"/>
      <c r="D22" s="42"/>
      <c r="E22" s="42"/>
      <c r="F22" s="42"/>
      <c r="G22" s="42"/>
      <c r="H22" s="42"/>
      <c r="I22" s="42"/>
      <c r="J22" s="4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s="66" customFormat="1" x14ac:dyDescent="0.2">
      <c r="A23" s="25"/>
      <c r="B23" s="25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8"/>
      <c r="P23" s="78"/>
      <c r="Q23" s="78"/>
      <c r="R23" s="78"/>
      <c r="S23" s="78"/>
      <c r="T23" s="78"/>
      <c r="U23" s="78"/>
      <c r="V23" s="79"/>
      <c r="W23" s="78"/>
      <c r="X23" s="79"/>
      <c r="Y23" s="78"/>
    </row>
    <row r="24" spans="1:25" s="66" customFormat="1" x14ac:dyDescent="0.2">
      <c r="A24" s="6"/>
      <c r="B24" s="6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66" customFormat="1" x14ac:dyDescent="0.2">
      <c r="A25" s="6"/>
      <c r="B25" s="6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</sheetData>
  <phoneticPr fontId="0" type="noConversion"/>
  <pageMargins left="0.39370078740157477" right="0.39370078740157477" top="0.59055118110236215" bottom="0.59055118110236215" header="0" footer="0"/>
  <pageSetup paperSize="9" scale="8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D24"/>
  <sheetViews>
    <sheetView zoomScaleNormal="100" workbookViewId="0"/>
  </sheetViews>
  <sheetFormatPr baseColWidth="10" defaultColWidth="11.42578125" defaultRowHeight="12.75" x14ac:dyDescent="0.2"/>
  <cols>
    <col min="1" max="1" width="5.5703125" style="66" customWidth="1"/>
    <col min="2" max="2" width="75.7109375" style="66" customWidth="1"/>
    <col min="3" max="3" width="5.5703125" style="66" customWidth="1"/>
    <col min="4" max="16384" width="11.42578125" style="21"/>
  </cols>
  <sheetData>
    <row r="1" spans="2:4" x14ac:dyDescent="0.2">
      <c r="C1" s="21"/>
    </row>
    <row r="2" spans="2:4" x14ac:dyDescent="0.2">
      <c r="C2" s="21"/>
    </row>
    <row r="3" spans="2:4" ht="14.25" x14ac:dyDescent="0.2">
      <c r="C3" s="21"/>
      <c r="D3" s="16"/>
    </row>
    <row r="4" spans="2:4" x14ac:dyDescent="0.2">
      <c r="C4" s="21"/>
    </row>
    <row r="5" spans="2:4" x14ac:dyDescent="0.2">
      <c r="B5" s="3"/>
      <c r="C5" s="20"/>
    </row>
    <row r="6" spans="2:4" x14ac:dyDescent="0.2">
      <c r="C6" s="21" t="s">
        <v>247</v>
      </c>
    </row>
    <row r="7" spans="2:4" x14ac:dyDescent="0.2">
      <c r="C7" s="21" t="s">
        <v>224</v>
      </c>
    </row>
    <row r="8" spans="2:4" x14ac:dyDescent="0.2">
      <c r="C8" s="21" t="s">
        <v>225</v>
      </c>
    </row>
    <row r="9" spans="2:4" x14ac:dyDescent="0.2">
      <c r="C9" s="21" t="s">
        <v>226</v>
      </c>
    </row>
    <row r="10" spans="2:4" x14ac:dyDescent="0.2">
      <c r="C10" s="21" t="s">
        <v>248</v>
      </c>
    </row>
    <row r="11" spans="2:4" x14ac:dyDescent="0.2">
      <c r="C11" s="21" t="s">
        <v>227</v>
      </c>
    </row>
    <row r="12" spans="2:4" x14ac:dyDescent="0.2">
      <c r="C12" s="21" t="s">
        <v>228</v>
      </c>
    </row>
    <row r="13" spans="2:4" x14ac:dyDescent="0.2">
      <c r="C13" s="21" t="s">
        <v>229</v>
      </c>
    </row>
    <row r="14" spans="2:4" x14ac:dyDescent="0.2">
      <c r="C14" s="21" t="s">
        <v>249</v>
      </c>
    </row>
    <row r="15" spans="2:4" x14ac:dyDescent="0.2">
      <c r="C15" s="21" t="s">
        <v>230</v>
      </c>
    </row>
    <row r="16" spans="2:4" x14ac:dyDescent="0.2">
      <c r="C16" s="21" t="s">
        <v>231</v>
      </c>
    </row>
    <row r="17" spans="3:3" x14ac:dyDescent="0.2">
      <c r="C17" s="21" t="s">
        <v>250</v>
      </c>
    </row>
    <row r="18" spans="3:3" x14ac:dyDescent="0.2">
      <c r="C18" s="21"/>
    </row>
    <row r="19" spans="3:3" x14ac:dyDescent="0.2">
      <c r="C19" s="21"/>
    </row>
    <row r="20" spans="3:3" x14ac:dyDescent="0.2">
      <c r="C20" s="21"/>
    </row>
    <row r="21" spans="3:3" x14ac:dyDescent="0.2">
      <c r="C21" s="21"/>
    </row>
    <row r="22" spans="3:3" x14ac:dyDescent="0.2">
      <c r="C22" s="21"/>
    </row>
    <row r="23" spans="3:3" x14ac:dyDescent="0.2">
      <c r="C23" s="21"/>
    </row>
    <row r="24" spans="3:3" x14ac:dyDescent="0.2">
      <c r="C24" s="2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M13"/>
  <sheetViews>
    <sheetView workbookViewId="0"/>
  </sheetViews>
  <sheetFormatPr baseColWidth="10" defaultColWidth="11.42578125" defaultRowHeight="12.75" x14ac:dyDescent="0.2"/>
  <cols>
    <col min="1" max="13" width="8" style="8" customWidth="1"/>
    <col min="14" max="16384" width="11.42578125" style="8"/>
  </cols>
  <sheetData>
    <row r="1" spans="1:13" s="9" customFormat="1" ht="15.75" customHeight="1" x14ac:dyDescent="0.2">
      <c r="A1" s="16" t="s">
        <v>349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7" customFormat="1" ht="18.75" customHeight="1" x14ac:dyDescent="0.2">
      <c r="A3" s="61" t="s">
        <v>251</v>
      </c>
      <c r="B3" s="61" t="s">
        <v>2</v>
      </c>
      <c r="C3" s="61" t="s">
        <v>3</v>
      </c>
      <c r="D3" s="61" t="s">
        <v>4</v>
      </c>
      <c r="E3" s="61" t="s">
        <v>5</v>
      </c>
      <c r="F3" s="61" t="s">
        <v>6</v>
      </c>
      <c r="G3" s="61" t="s">
        <v>7</v>
      </c>
      <c r="H3" s="61" t="s">
        <v>8</v>
      </c>
      <c r="I3" s="61" t="s">
        <v>9</v>
      </c>
      <c r="J3" s="61" t="s">
        <v>10</v>
      </c>
      <c r="K3" s="61" t="s">
        <v>11</v>
      </c>
      <c r="L3" s="61" t="s">
        <v>12</v>
      </c>
      <c r="M3" s="61" t="s">
        <v>13</v>
      </c>
    </row>
    <row r="4" spans="1:13" s="9" customFormat="1" ht="15" customHeight="1" x14ac:dyDescent="0.2">
      <c r="A4" s="26">
        <f>AVERAGE(B4,C4,D4,E4,F4,G4,H4,I4,J4,K4,L4,M4)</f>
        <v>1009.7166666666666</v>
      </c>
      <c r="B4" s="26">
        <v>1008.4</v>
      </c>
      <c r="C4" s="26">
        <v>1011</v>
      </c>
      <c r="D4" s="26">
        <v>1014.6</v>
      </c>
      <c r="E4" s="26">
        <v>1008.3</v>
      </c>
      <c r="F4" s="26">
        <v>1009</v>
      </c>
      <c r="G4" s="26">
        <v>1009.2</v>
      </c>
      <c r="H4" s="26">
        <v>1007.1</v>
      </c>
      <c r="I4" s="26">
        <v>1007.7</v>
      </c>
      <c r="J4" s="26">
        <v>1009.7</v>
      </c>
      <c r="K4" s="26">
        <v>1011.3</v>
      </c>
      <c r="L4" s="26">
        <v>1007.9</v>
      </c>
      <c r="M4" s="26">
        <v>1012.4</v>
      </c>
    </row>
    <row r="5" spans="1:13" s="9" customFormat="1" x14ac:dyDescent="0.2">
      <c r="A5" s="25" t="s">
        <v>266</v>
      </c>
      <c r="B5" s="25"/>
      <c r="C5" s="25"/>
      <c r="D5" s="42"/>
      <c r="E5" s="42"/>
      <c r="F5" s="42"/>
      <c r="G5" s="6"/>
      <c r="H5" s="6"/>
      <c r="I5" s="6"/>
      <c r="J5" s="6"/>
      <c r="K5" s="6"/>
      <c r="L5" s="6"/>
      <c r="M5" s="6"/>
    </row>
    <row r="6" spans="1:13" s="9" customFormat="1" x14ac:dyDescent="0.2">
      <c r="A6" s="25" t="s">
        <v>287</v>
      </c>
      <c r="B6" s="25"/>
      <c r="C6" s="25"/>
      <c r="D6" s="42"/>
      <c r="E6" s="42"/>
      <c r="F6" s="42"/>
      <c r="G6" s="42"/>
      <c r="H6" s="42"/>
      <c r="I6" s="42"/>
      <c r="J6" s="42"/>
      <c r="K6" s="6"/>
      <c r="L6" s="6"/>
      <c r="M6" s="6"/>
    </row>
    <row r="7" spans="1:13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6"/>
      <c r="B9" s="6"/>
      <c r="C9" s="2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6"/>
      <c r="B11" s="6"/>
      <c r="C11" s="6"/>
      <c r="D11" s="6"/>
      <c r="E11" s="2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phoneticPr fontId="0" type="noConversion"/>
  <pageMargins left="0.39370078740157477" right="0.39370078740157477" top="0.59055118110236215" bottom="0.59055118110236215" header="0" footer="0"/>
  <pageSetup paperSize="9" scale="9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Q23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style="74" customWidth="1"/>
    <col min="4" max="17" width="6.28515625" style="74" customWidth="1"/>
  </cols>
  <sheetData>
    <row r="1" spans="2:17" x14ac:dyDescent="0.2">
      <c r="B1" s="74"/>
      <c r="Q1"/>
    </row>
    <row r="2" spans="2:17" x14ac:dyDescent="0.2">
      <c r="D2" s="77"/>
      <c r="E2" s="77"/>
      <c r="F2" s="77"/>
      <c r="G2" s="77"/>
    </row>
    <row r="3" spans="2:17" x14ac:dyDescent="0.2">
      <c r="D3" s="77"/>
      <c r="E3" s="77"/>
      <c r="F3" s="77"/>
      <c r="G3" s="77"/>
    </row>
    <row r="4" spans="2:17" x14ac:dyDescent="0.2">
      <c r="D4" s="77"/>
      <c r="E4" s="77"/>
      <c r="F4" s="77"/>
      <c r="G4" s="77"/>
    </row>
    <row r="5" spans="2:17" x14ac:dyDescent="0.2">
      <c r="D5" s="77"/>
      <c r="E5" s="77"/>
      <c r="F5" s="77"/>
      <c r="G5" s="77"/>
      <c r="H5" s="73"/>
      <c r="I5" s="73"/>
      <c r="J5" s="73"/>
      <c r="K5" s="73"/>
      <c r="L5" s="73"/>
    </row>
    <row r="6" spans="2:17" x14ac:dyDescent="0.2">
      <c r="D6" s="77"/>
      <c r="E6" s="77"/>
      <c r="F6" s="77"/>
      <c r="G6" s="77"/>
      <c r="H6" s="73"/>
      <c r="I6" s="73"/>
      <c r="J6" s="73"/>
      <c r="K6" s="73"/>
      <c r="L6" s="73"/>
    </row>
    <row r="7" spans="2:17" x14ac:dyDescent="0.2">
      <c r="D7" s="77"/>
      <c r="E7" s="77"/>
      <c r="F7" s="77"/>
      <c r="G7" s="77"/>
      <c r="H7" s="73"/>
      <c r="I7" s="73"/>
      <c r="J7" s="73"/>
      <c r="K7" s="73"/>
      <c r="L7" s="73"/>
    </row>
    <row r="8" spans="2:17" x14ac:dyDescent="0.2">
      <c r="D8" s="77"/>
      <c r="E8" s="77"/>
      <c r="F8" s="77"/>
      <c r="G8" s="77"/>
    </row>
    <row r="9" spans="2:17" x14ac:dyDescent="0.2">
      <c r="D9" s="77"/>
      <c r="E9" s="77"/>
      <c r="F9" s="77"/>
      <c r="G9" s="77"/>
    </row>
    <row r="10" spans="2:17" x14ac:dyDescent="0.2">
      <c r="D10" s="77"/>
      <c r="E10" s="77"/>
      <c r="F10" s="77"/>
      <c r="G10" s="77"/>
    </row>
    <row r="11" spans="2:17" x14ac:dyDescent="0.2">
      <c r="D11" s="77"/>
      <c r="E11" s="77"/>
      <c r="F11" s="77"/>
      <c r="G11" s="77"/>
    </row>
    <row r="12" spans="2:17" x14ac:dyDescent="0.2">
      <c r="D12" s="77"/>
      <c r="E12" s="77"/>
      <c r="F12" s="77"/>
      <c r="G12" s="77"/>
    </row>
    <row r="13" spans="2:17" x14ac:dyDescent="0.2">
      <c r="D13" s="77"/>
      <c r="E13" s="77"/>
      <c r="F13" s="77"/>
      <c r="G13" s="77"/>
    </row>
    <row r="14" spans="2:17" x14ac:dyDescent="0.2">
      <c r="D14" s="77"/>
      <c r="E14" s="77"/>
      <c r="F14" s="77"/>
      <c r="G14" s="77"/>
    </row>
    <row r="15" spans="2:17" x14ac:dyDescent="0.2">
      <c r="D15" s="77"/>
      <c r="E15" s="77"/>
      <c r="F15" s="77"/>
      <c r="G15" s="77"/>
    </row>
    <row r="16" spans="2:17" x14ac:dyDescent="0.2">
      <c r="D16" s="77"/>
      <c r="E16" s="77"/>
      <c r="F16" s="77"/>
      <c r="G16" s="77"/>
    </row>
    <row r="17" spans="4:7" x14ac:dyDescent="0.2">
      <c r="D17" s="77"/>
      <c r="E17" s="77"/>
      <c r="F17" s="77"/>
      <c r="G17" s="77"/>
    </row>
    <row r="18" spans="4:7" x14ac:dyDescent="0.2">
      <c r="D18" s="77"/>
      <c r="E18" s="77"/>
      <c r="F18" s="77"/>
      <c r="G18" s="77"/>
    </row>
    <row r="19" spans="4:7" x14ac:dyDescent="0.2">
      <c r="D19" s="77"/>
      <c r="E19" s="77"/>
      <c r="F19" s="77"/>
      <c r="G19" s="77"/>
    </row>
    <row r="20" spans="4:7" x14ac:dyDescent="0.2">
      <c r="D20" s="77"/>
      <c r="E20" s="77"/>
      <c r="F20" s="77"/>
      <c r="G20" s="77"/>
    </row>
    <row r="21" spans="4:7" x14ac:dyDescent="0.2">
      <c r="D21" s="77"/>
      <c r="E21" s="77"/>
      <c r="F21" s="77"/>
      <c r="G21" s="77"/>
    </row>
    <row r="22" spans="4:7" x14ac:dyDescent="0.2">
      <c r="D22" s="77"/>
      <c r="E22" s="77"/>
      <c r="F22" s="77"/>
      <c r="G22" s="77"/>
    </row>
    <row r="23" spans="4:7" x14ac:dyDescent="0.2">
      <c r="D23" s="77"/>
      <c r="E23" s="77"/>
      <c r="F23" s="77"/>
      <c r="G23" s="77"/>
    </row>
  </sheetData>
  <phoneticPr fontId="0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O21"/>
  <sheetViews>
    <sheetView workbookViewId="0"/>
  </sheetViews>
  <sheetFormatPr baseColWidth="10" defaultColWidth="11.42578125" defaultRowHeight="12.75" x14ac:dyDescent="0.2"/>
  <cols>
    <col min="1" max="1" width="21.5703125" style="8" customWidth="1"/>
    <col min="2" max="2" width="9" style="18" customWidth="1"/>
    <col min="3" max="7" width="7.140625" style="18" customWidth="1"/>
    <col min="8" max="14" width="7.140625" style="8" customWidth="1"/>
    <col min="15" max="16384" width="11.42578125" style="8"/>
  </cols>
  <sheetData>
    <row r="1" spans="1:15" ht="15.75" customHeight="1" x14ac:dyDescent="0.2">
      <c r="A1" s="16" t="s">
        <v>350</v>
      </c>
      <c r="B1" s="47"/>
      <c r="C1" s="47"/>
      <c r="D1" s="47"/>
      <c r="E1" s="47"/>
      <c r="F1" s="47"/>
      <c r="G1" s="47"/>
      <c r="H1" s="6"/>
      <c r="I1" s="6"/>
      <c r="J1" s="6"/>
      <c r="K1" s="6"/>
      <c r="L1" s="6"/>
      <c r="M1" s="6"/>
      <c r="N1" s="6"/>
      <c r="O1" s="6"/>
    </row>
    <row r="2" spans="1:15" s="9" customFormat="1" x14ac:dyDescent="0.2">
      <c r="A2" s="6"/>
      <c r="B2" s="48"/>
      <c r="C2" s="48"/>
      <c r="D2" s="48"/>
      <c r="E2" s="48"/>
      <c r="F2" s="48"/>
      <c r="G2" s="48"/>
      <c r="H2" s="6"/>
      <c r="I2" s="6"/>
      <c r="J2" s="6"/>
      <c r="K2" s="6"/>
      <c r="L2" s="6"/>
      <c r="M2" s="6"/>
      <c r="N2" s="6"/>
      <c r="O2" s="6"/>
    </row>
    <row r="3" spans="1:15" s="17" customFormat="1" ht="18.75" customHeight="1" x14ac:dyDescent="0.2">
      <c r="A3" s="59"/>
      <c r="B3" s="61" t="s">
        <v>251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1" t="s">
        <v>12</v>
      </c>
      <c r="N3" s="61" t="s">
        <v>13</v>
      </c>
      <c r="O3" s="6"/>
    </row>
    <row r="4" spans="1:15" s="17" customFormat="1" x14ac:dyDescent="0.2">
      <c r="A4" s="6" t="s">
        <v>262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9" customFormat="1" ht="15" customHeight="1" x14ac:dyDescent="0.2">
      <c r="A5" s="35" t="s">
        <v>27</v>
      </c>
      <c r="B5" s="97">
        <f>SUM(C5,D5,E5,F5,G5,H5,I5,J5,K5,L5,M5,N5)</f>
        <v>2704.7</v>
      </c>
      <c r="C5" s="111">
        <v>196.7</v>
      </c>
      <c r="D5" s="98">
        <v>131.9</v>
      </c>
      <c r="E5" s="98">
        <v>218.6</v>
      </c>
      <c r="F5" s="98">
        <v>158.9</v>
      </c>
      <c r="G5" s="98">
        <v>281.8</v>
      </c>
      <c r="H5" s="98">
        <v>278.3</v>
      </c>
      <c r="I5" s="98">
        <v>343.9</v>
      </c>
      <c r="J5" s="98">
        <v>267.3</v>
      </c>
      <c r="K5" s="98">
        <v>235.9</v>
      </c>
      <c r="L5" s="98">
        <v>224.8</v>
      </c>
      <c r="M5" s="98">
        <v>179.1</v>
      </c>
      <c r="N5" s="98">
        <v>187.5</v>
      </c>
      <c r="O5" s="6"/>
    </row>
    <row r="6" spans="1:15" s="17" customFormat="1" x14ac:dyDescent="0.2">
      <c r="A6" s="34" t="s">
        <v>28</v>
      </c>
      <c r="B6" s="100">
        <f>AVERAGE(C6,D6,E6,F6,G6,H6,I6,J6,K6,L6,M6,N6)</f>
        <v>60.5</v>
      </c>
      <c r="C6" s="100">
        <v>65</v>
      </c>
      <c r="D6" s="100">
        <v>48</v>
      </c>
      <c r="E6" s="100">
        <v>58</v>
      </c>
      <c r="F6" s="100">
        <v>40</v>
      </c>
      <c r="G6" s="100">
        <v>63</v>
      </c>
      <c r="H6" s="100">
        <v>62</v>
      </c>
      <c r="I6" s="100">
        <v>76</v>
      </c>
      <c r="J6" s="100">
        <v>63</v>
      </c>
      <c r="K6" s="100">
        <v>63</v>
      </c>
      <c r="L6" s="100">
        <v>65</v>
      </c>
      <c r="M6" s="100">
        <v>59</v>
      </c>
      <c r="N6" s="100">
        <v>64</v>
      </c>
      <c r="O6" s="6"/>
    </row>
    <row r="7" spans="1:15" s="17" customFormat="1" x14ac:dyDescent="0.2">
      <c r="A7" s="50" t="s">
        <v>289</v>
      </c>
      <c r="B7" s="50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6"/>
    </row>
    <row r="8" spans="1:15" s="9" customFormat="1" x14ac:dyDescent="0.2">
      <c r="A8" s="34" t="s">
        <v>267</v>
      </c>
      <c r="B8" s="26">
        <f>SUM(C8,D8,E8,F8,G8,H8,I8,J8,K8,L8,M8,N8)</f>
        <v>2788.2999999999997</v>
      </c>
      <c r="C8" s="108">
        <v>202</v>
      </c>
      <c r="D8" s="108">
        <v>146.80000000000001</v>
      </c>
      <c r="E8" s="108">
        <v>223.1</v>
      </c>
      <c r="F8" s="108">
        <v>167.2</v>
      </c>
      <c r="G8" s="108">
        <v>285.89999999999998</v>
      </c>
      <c r="H8" s="108">
        <v>287.89999999999998</v>
      </c>
      <c r="I8" s="108">
        <v>355.2</v>
      </c>
      <c r="J8" s="108">
        <v>272.39999999999998</v>
      </c>
      <c r="K8" s="108">
        <v>241.5</v>
      </c>
      <c r="L8" s="108">
        <v>230.1</v>
      </c>
      <c r="M8" s="108">
        <v>182.6</v>
      </c>
      <c r="N8" s="108">
        <v>193.6</v>
      </c>
      <c r="O8" s="6"/>
    </row>
    <row r="9" spans="1:15" s="17" customFormat="1" x14ac:dyDescent="0.2">
      <c r="A9" s="35" t="s">
        <v>268</v>
      </c>
      <c r="B9" s="101">
        <f>AVERAGE(C9,D9,E9,F9,G9,H9,I9,J9,K9,L9,M9,N9)</f>
        <v>62.166666666666664</v>
      </c>
      <c r="C9" s="101">
        <v>67</v>
      </c>
      <c r="D9" s="101">
        <v>49</v>
      </c>
      <c r="E9" s="101">
        <v>60</v>
      </c>
      <c r="F9" s="101">
        <v>42</v>
      </c>
      <c r="G9" s="101">
        <v>64</v>
      </c>
      <c r="H9" s="101">
        <v>64</v>
      </c>
      <c r="I9" s="101">
        <v>78</v>
      </c>
      <c r="J9" s="101">
        <v>64</v>
      </c>
      <c r="K9" s="101">
        <v>65</v>
      </c>
      <c r="L9" s="101">
        <v>66</v>
      </c>
      <c r="M9" s="101">
        <v>61</v>
      </c>
      <c r="N9" s="101">
        <v>66</v>
      </c>
      <c r="O9" s="6"/>
    </row>
    <row r="10" spans="1:15" s="9" customFormat="1" x14ac:dyDescent="0.2">
      <c r="A10" s="25" t="s">
        <v>287</v>
      </c>
      <c r="B10" s="25"/>
      <c r="C10" s="25"/>
      <c r="D10" s="25"/>
      <c r="E10" s="42"/>
      <c r="F10" s="42"/>
      <c r="G10" s="6"/>
      <c r="H10" s="42"/>
      <c r="I10" s="42"/>
      <c r="J10" s="42"/>
      <c r="K10" s="42"/>
      <c r="L10" s="6"/>
      <c r="M10" s="6"/>
      <c r="N10" s="6"/>
      <c r="O10" s="6"/>
    </row>
    <row r="11" spans="1:15" x14ac:dyDescent="0.2">
      <c r="A11" s="6"/>
      <c r="B11" s="48"/>
      <c r="C11" s="48"/>
      <c r="D11" s="48"/>
      <c r="E11" s="48"/>
      <c r="F11" s="48"/>
      <c r="G11" s="48"/>
      <c r="H11" s="6"/>
      <c r="I11" s="6"/>
      <c r="J11" s="6"/>
      <c r="K11" s="6"/>
      <c r="L11" s="6"/>
      <c r="M11" s="6"/>
      <c r="N11" s="6"/>
      <c r="O11" s="6"/>
    </row>
    <row r="12" spans="1:15" x14ac:dyDescent="0.2">
      <c r="A12" s="6"/>
      <c r="B12" s="48"/>
      <c r="C12" s="48"/>
      <c r="D12" s="48"/>
      <c r="E12" s="48"/>
      <c r="F12" s="48"/>
      <c r="G12" s="48"/>
      <c r="H12" s="6"/>
      <c r="I12" s="6"/>
      <c r="J12" s="6"/>
      <c r="K12" s="6"/>
      <c r="L12" s="6"/>
      <c r="M12" s="6"/>
      <c r="N12" s="6"/>
      <c r="O12" s="6"/>
    </row>
    <row r="13" spans="1:15" x14ac:dyDescent="0.2">
      <c r="A13" s="6"/>
      <c r="B13" s="48"/>
      <c r="C13" s="48"/>
      <c r="D13" s="48"/>
      <c r="E13" s="48"/>
      <c r="F13" s="48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6"/>
      <c r="B14" s="48"/>
      <c r="C14" s="48"/>
      <c r="D14" s="48"/>
      <c r="E14" s="48"/>
      <c r="F14" s="48"/>
      <c r="G14" s="48"/>
      <c r="H14" s="6"/>
      <c r="I14" s="6"/>
      <c r="J14" s="6"/>
      <c r="K14" s="6"/>
      <c r="L14" s="6"/>
      <c r="M14" s="6"/>
      <c r="N14" s="6"/>
      <c r="O14" s="6"/>
    </row>
    <row r="15" spans="1:15" x14ac:dyDescent="0.2">
      <c r="A15" s="6"/>
      <c r="B15" s="48"/>
      <c r="C15" s="48"/>
      <c r="D15" s="48"/>
      <c r="E15" s="48"/>
      <c r="F15" s="48"/>
      <c r="G15" s="48"/>
      <c r="H15" s="6"/>
      <c r="I15" s="6"/>
      <c r="J15" s="6"/>
      <c r="K15" s="6"/>
      <c r="L15" s="6"/>
      <c r="M15" s="6"/>
      <c r="N15" s="6"/>
      <c r="O15" s="6"/>
    </row>
    <row r="16" spans="1:15" x14ac:dyDescent="0.2">
      <c r="A16" s="6"/>
      <c r="B16" s="48"/>
      <c r="C16" s="48"/>
      <c r="D16" s="48"/>
      <c r="E16" s="48"/>
      <c r="F16" s="48"/>
      <c r="G16" s="48"/>
      <c r="H16" s="6"/>
      <c r="I16" s="6"/>
      <c r="J16" s="6"/>
      <c r="K16" s="6"/>
      <c r="L16" s="6"/>
      <c r="M16" s="6"/>
      <c r="N16" s="6"/>
      <c r="O16" s="6"/>
    </row>
    <row r="17" spans="1:15" x14ac:dyDescent="0.2">
      <c r="A17" s="6"/>
      <c r="B17" s="48"/>
      <c r="C17" s="48"/>
      <c r="D17" s="48"/>
      <c r="E17" s="48"/>
      <c r="F17" s="48"/>
      <c r="G17" s="48"/>
      <c r="H17" s="6"/>
      <c r="I17" s="6"/>
      <c r="J17" s="6"/>
      <c r="K17" s="6"/>
      <c r="L17" s="6"/>
      <c r="M17" s="6"/>
      <c r="N17" s="6"/>
      <c r="O17" s="6"/>
    </row>
    <row r="18" spans="1:15" x14ac:dyDescent="0.2">
      <c r="A18" s="6"/>
      <c r="B18" s="48"/>
      <c r="C18" s="48"/>
      <c r="D18" s="48"/>
      <c r="E18" s="48"/>
      <c r="F18" s="48"/>
      <c r="G18" s="48"/>
      <c r="H18" s="6"/>
      <c r="I18" s="6"/>
      <c r="J18" s="6"/>
      <c r="K18" s="6"/>
      <c r="L18" s="6"/>
      <c r="M18" s="6"/>
      <c r="N18" s="6"/>
      <c r="O18" s="6"/>
    </row>
    <row r="19" spans="1:15" x14ac:dyDescent="0.2">
      <c r="A19" s="6"/>
      <c r="B19" s="48"/>
      <c r="C19" s="48"/>
      <c r="D19" s="48"/>
      <c r="E19" s="48"/>
      <c r="F19" s="48"/>
      <c r="G19" s="48"/>
      <c r="H19" s="6"/>
      <c r="I19" s="6"/>
      <c r="J19" s="6"/>
      <c r="K19" s="6"/>
      <c r="L19" s="6"/>
      <c r="M19" s="6"/>
      <c r="N19" s="6"/>
      <c r="O19" s="6"/>
    </row>
    <row r="20" spans="1:15" x14ac:dyDescent="0.2">
      <c r="A20" s="6"/>
      <c r="B20" s="48"/>
      <c r="C20" s="48"/>
      <c r="D20" s="133"/>
      <c r="E20" s="94"/>
      <c r="F20" s="48"/>
      <c r="G20" s="48"/>
      <c r="H20" s="6"/>
      <c r="I20" s="6"/>
      <c r="J20" s="6"/>
      <c r="K20" s="6"/>
      <c r="L20" s="6"/>
      <c r="M20" s="6"/>
      <c r="N20" s="6"/>
      <c r="O20" s="6"/>
    </row>
    <row r="21" spans="1:15" x14ac:dyDescent="0.2">
      <c r="A21" s="6"/>
      <c r="B21" s="48"/>
      <c r="C21" s="48"/>
      <c r="D21" s="48"/>
      <c r="E21" s="94"/>
      <c r="F21" s="48"/>
      <c r="G21" s="48"/>
      <c r="H21" s="6"/>
      <c r="I21" s="6"/>
      <c r="J21" s="6"/>
      <c r="K21" s="6"/>
      <c r="L21" s="6"/>
      <c r="M21" s="6"/>
      <c r="N21" s="6"/>
      <c r="O21" s="6"/>
    </row>
  </sheetData>
  <phoneticPr fontId="0" type="noConversion"/>
  <pageMargins left="0.39370078740157477" right="0.39370078740157477" top="0.59055118110236215" bottom="0.59055118110236215" header="0" footer="0"/>
  <pageSetup paperSize="9" scale="8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N31"/>
  <sheetViews>
    <sheetView workbookViewId="0"/>
  </sheetViews>
  <sheetFormatPr baseColWidth="10" defaultColWidth="11.42578125" defaultRowHeight="12.75" x14ac:dyDescent="0.2"/>
  <cols>
    <col min="1" max="1" width="5.5703125" style="9" customWidth="1"/>
    <col min="2" max="2" width="75.7109375" style="9" customWidth="1"/>
    <col min="3" max="3" width="5.5703125" style="9" customWidth="1"/>
    <col min="4" max="9" width="8.85546875" style="9" customWidth="1"/>
    <col min="10" max="16384" width="11.42578125" style="9"/>
  </cols>
  <sheetData>
    <row r="1" spans="2:3" s="66" customFormat="1" ht="14.25" x14ac:dyDescent="0.2">
      <c r="B1" s="16"/>
      <c r="C1" s="47"/>
    </row>
    <row r="23" spans="1:14" s="21" customForma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s="21" customFormat="1" x14ac:dyDescent="0.2">
      <c r="B24" s="25"/>
    </row>
    <row r="25" spans="1:14" s="21" customFormat="1" x14ac:dyDescent="0.2"/>
    <row r="26" spans="1:14" s="21" customFormat="1" x14ac:dyDescent="0.2"/>
    <row r="27" spans="1:14" s="21" customFormat="1" x14ac:dyDescent="0.2">
      <c r="A27" s="15"/>
      <c r="B27" s="15"/>
      <c r="C27" s="15"/>
      <c r="D27" s="15"/>
      <c r="E27" s="15"/>
      <c r="F27" s="15"/>
      <c r="G27" s="15"/>
      <c r="H27" s="15"/>
      <c r="I27" s="15"/>
    </row>
    <row r="28" spans="1:14" s="21" customFormat="1" x14ac:dyDescent="0.2"/>
    <row r="29" spans="1:14" s="75" customFormat="1" x14ac:dyDescent="0.2"/>
    <row r="30" spans="1:14" s="75" customFormat="1" x14ac:dyDescent="0.2"/>
    <row r="31" spans="1:14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8"/>
  <sheetViews>
    <sheetView workbookViewId="0"/>
  </sheetViews>
  <sheetFormatPr baseColWidth="10" defaultRowHeight="12.75" x14ac:dyDescent="0.2"/>
  <cols>
    <col min="1" max="1" width="15" customWidth="1"/>
    <col min="2" max="2" width="8.28515625" customWidth="1"/>
    <col min="3" max="14" width="6.5703125" customWidth="1"/>
  </cols>
  <sheetData>
    <row r="1" spans="1:14" ht="15.75" customHeight="1" x14ac:dyDescent="0.2">
      <c r="A1" s="16" t="s">
        <v>386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6"/>
    </row>
    <row r="2" spans="1:14" x14ac:dyDescent="0.2">
      <c r="A2" s="6"/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4" ht="18.75" customHeight="1" x14ac:dyDescent="0.2">
      <c r="A3" s="59"/>
      <c r="B3" s="61" t="s">
        <v>251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1" t="s">
        <v>12</v>
      </c>
      <c r="N3" s="61" t="s">
        <v>13</v>
      </c>
    </row>
    <row r="4" spans="1:14" ht="15" customHeight="1" x14ac:dyDescent="0.2">
      <c r="A4" s="49" t="s">
        <v>387</v>
      </c>
      <c r="B4" s="44">
        <f>SUM(C4,D4,E4,F4,G4,H4,I4,J4,K4,L4,M4,N4)</f>
        <v>67</v>
      </c>
      <c r="C4" s="44">
        <v>0</v>
      </c>
      <c r="D4" s="44">
        <v>0</v>
      </c>
      <c r="E4" s="44">
        <v>0</v>
      </c>
      <c r="F4" s="44">
        <v>0</v>
      </c>
      <c r="G4" s="44">
        <v>1</v>
      </c>
      <c r="H4" s="44">
        <v>3</v>
      </c>
      <c r="I4" s="44">
        <v>23</v>
      </c>
      <c r="J4" s="44">
        <v>27</v>
      </c>
      <c r="K4" s="44">
        <v>13</v>
      </c>
      <c r="L4" s="99">
        <v>0</v>
      </c>
      <c r="M4" s="99">
        <v>0</v>
      </c>
      <c r="N4" s="99">
        <v>0</v>
      </c>
    </row>
    <row r="5" spans="1:14" ht="15" customHeight="1" x14ac:dyDescent="0.2">
      <c r="A5" s="50" t="s">
        <v>388</v>
      </c>
      <c r="B5" s="43">
        <f>SUM(C5,D5,E5,F5,G5,H5,I5,J5,K5,L5,M5,N5)</f>
        <v>149</v>
      </c>
      <c r="C5" s="43">
        <v>3</v>
      </c>
      <c r="D5" s="43">
        <v>0</v>
      </c>
      <c r="E5" s="43">
        <v>1</v>
      </c>
      <c r="F5" s="43">
        <v>3</v>
      </c>
      <c r="G5" s="43">
        <v>11</v>
      </c>
      <c r="H5" s="43">
        <v>28</v>
      </c>
      <c r="I5" s="43">
        <v>31</v>
      </c>
      <c r="J5" s="43">
        <v>31</v>
      </c>
      <c r="K5" s="43">
        <v>27</v>
      </c>
      <c r="L5" s="43">
        <v>13</v>
      </c>
      <c r="M5" s="43">
        <v>1</v>
      </c>
      <c r="N5" s="43">
        <v>0</v>
      </c>
    </row>
    <row r="6" spans="1:14" ht="15" customHeight="1" x14ac:dyDescent="0.2">
      <c r="A6" s="49" t="s">
        <v>389</v>
      </c>
      <c r="B6" s="44">
        <f>SUM(C6,D6,E6,F6,G6,H6,I6,J6,K6,L6,M6,N6)</f>
        <v>60</v>
      </c>
      <c r="C6" s="44">
        <v>0</v>
      </c>
      <c r="D6" s="44">
        <v>0</v>
      </c>
      <c r="E6" s="44">
        <v>0</v>
      </c>
      <c r="F6" s="44">
        <v>0</v>
      </c>
      <c r="G6" s="44">
        <v>2</v>
      </c>
      <c r="H6" s="44">
        <v>7</v>
      </c>
      <c r="I6" s="44">
        <v>18</v>
      </c>
      <c r="J6" s="44">
        <v>20</v>
      </c>
      <c r="K6" s="44">
        <v>12</v>
      </c>
      <c r="L6" s="99">
        <v>1</v>
      </c>
      <c r="M6" s="99">
        <v>0</v>
      </c>
      <c r="N6" s="99">
        <v>0</v>
      </c>
    </row>
    <row r="7" spans="1:14" x14ac:dyDescent="0.2">
      <c r="A7" s="25" t="s">
        <v>269</v>
      </c>
      <c r="B7" s="42"/>
      <c r="C7" s="109"/>
      <c r="D7" s="109"/>
      <c r="E7" s="109"/>
      <c r="F7" s="109"/>
      <c r="G7" s="109"/>
      <c r="H7" s="109"/>
      <c r="I7" s="109"/>
      <c r="J7" s="109"/>
      <c r="K7" s="110"/>
      <c r="L7" s="110"/>
      <c r="M7" s="110"/>
      <c r="N7" s="110"/>
    </row>
    <row r="8" spans="1:14" x14ac:dyDescent="0.2">
      <c r="A8" s="25" t="s">
        <v>287</v>
      </c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"/>
  <sheetViews>
    <sheetView workbookViewId="0"/>
  </sheetViews>
  <sheetFormatPr baseColWidth="10" defaultRowHeight="12.75" x14ac:dyDescent="0.2"/>
  <sheetData/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O9"/>
  <sheetViews>
    <sheetView zoomScaleNormal="100" workbookViewId="0"/>
  </sheetViews>
  <sheetFormatPr baseColWidth="10" defaultColWidth="11.42578125" defaultRowHeight="12.75" x14ac:dyDescent="0.2"/>
  <cols>
    <col min="1" max="1" width="20.42578125" style="9" customWidth="1"/>
    <col min="2" max="2" width="8.28515625" style="11" customWidth="1"/>
    <col min="3" max="8" width="6.5703125" style="11" customWidth="1"/>
    <col min="9" max="14" width="6.5703125" style="9" customWidth="1"/>
    <col min="15" max="16384" width="11.42578125" style="9"/>
  </cols>
  <sheetData>
    <row r="1" spans="1:15" s="8" customFormat="1" ht="15.75" customHeight="1" x14ac:dyDescent="0.2">
      <c r="A1" s="16" t="s">
        <v>351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6"/>
      <c r="O1" s="6"/>
    </row>
    <row r="2" spans="1:15" x14ac:dyDescent="0.2">
      <c r="A2" s="6"/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</row>
    <row r="3" spans="1:15" s="17" customFormat="1" ht="18.75" customHeight="1" x14ac:dyDescent="0.2">
      <c r="A3" s="59"/>
      <c r="B3" s="61" t="s">
        <v>251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1" t="s">
        <v>12</v>
      </c>
      <c r="N3" s="61" t="s">
        <v>13</v>
      </c>
      <c r="O3" s="6"/>
    </row>
    <row r="4" spans="1:15" ht="15" customHeight="1" x14ac:dyDescent="0.2">
      <c r="A4" s="45" t="s">
        <v>263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99"/>
    </row>
    <row r="5" spans="1:15" ht="16.149999999999999" customHeight="1" x14ac:dyDescent="0.2">
      <c r="A5" s="35" t="s">
        <v>246</v>
      </c>
      <c r="B5" s="93">
        <f>SUM(C5:N5)</f>
        <v>435.69999999999993</v>
      </c>
      <c r="C5" s="98">
        <v>32</v>
      </c>
      <c r="D5" s="98">
        <v>18.600000000000001</v>
      </c>
      <c r="E5" s="111">
        <v>39.700000000000003</v>
      </c>
      <c r="F5" s="98">
        <v>64.7</v>
      </c>
      <c r="G5" s="98">
        <v>25.7</v>
      </c>
      <c r="H5" s="98">
        <v>20.2</v>
      </c>
      <c r="I5" s="98">
        <v>11.2</v>
      </c>
      <c r="J5" s="98">
        <v>49.3</v>
      </c>
      <c r="K5" s="98">
        <v>67.2</v>
      </c>
      <c r="L5" s="98">
        <v>24.7</v>
      </c>
      <c r="M5" s="98">
        <v>81.900000000000006</v>
      </c>
      <c r="N5" s="98">
        <v>0.5</v>
      </c>
      <c r="O5" s="99"/>
    </row>
    <row r="6" spans="1:15" ht="15" customHeight="1" x14ac:dyDescent="0.2">
      <c r="A6" s="34" t="s">
        <v>15</v>
      </c>
      <c r="B6" s="107">
        <f>SUM(C6:N6)</f>
        <v>93</v>
      </c>
      <c r="C6" s="107">
        <v>5</v>
      </c>
      <c r="D6" s="107">
        <v>4</v>
      </c>
      <c r="E6" s="107">
        <v>6</v>
      </c>
      <c r="F6" s="107">
        <v>19</v>
      </c>
      <c r="G6" s="107">
        <v>6</v>
      </c>
      <c r="H6" s="107">
        <v>10</v>
      </c>
      <c r="I6" s="107">
        <v>2</v>
      </c>
      <c r="J6" s="107">
        <v>8</v>
      </c>
      <c r="K6" s="107">
        <v>11</v>
      </c>
      <c r="L6" s="107">
        <v>9</v>
      </c>
      <c r="M6" s="107">
        <v>12</v>
      </c>
      <c r="N6" s="107">
        <v>1</v>
      </c>
      <c r="O6" s="99"/>
    </row>
    <row r="7" spans="1:15" x14ac:dyDescent="0.2">
      <c r="A7" s="25" t="s">
        <v>345</v>
      </c>
      <c r="B7" s="25"/>
      <c r="C7" s="25"/>
      <c r="D7" s="25"/>
      <c r="E7" s="42"/>
      <c r="F7" s="42"/>
      <c r="G7" s="42"/>
      <c r="H7" s="42"/>
      <c r="I7" s="42"/>
      <c r="J7" s="42"/>
      <c r="K7" s="42"/>
      <c r="L7" s="6"/>
      <c r="M7" s="6"/>
      <c r="N7" s="6"/>
      <c r="O7" s="6"/>
    </row>
    <row r="8" spans="1:15" x14ac:dyDescent="0.2">
      <c r="A8" s="25" t="s">
        <v>287</v>
      </c>
      <c r="B8" s="25"/>
      <c r="C8" s="25"/>
      <c r="D8" s="25"/>
      <c r="E8" s="42"/>
      <c r="F8" s="42"/>
      <c r="G8" s="42"/>
      <c r="H8" s="42"/>
      <c r="I8" s="42"/>
      <c r="J8" s="42"/>
      <c r="K8" s="42"/>
      <c r="L8" s="6"/>
      <c r="M8" s="6"/>
      <c r="N8" s="6"/>
      <c r="O8" s="6"/>
    </row>
    <row r="9" spans="1:15" x14ac:dyDescent="0.2">
      <c r="A9" s="25"/>
      <c r="B9" s="2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6"/>
    </row>
  </sheetData>
  <phoneticPr fontId="0" type="noConversion"/>
  <pageMargins left="0.39370078740157477" right="0.39370078740157477" top="0.59055118110236215" bottom="0.59055118110236215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H34"/>
  <sheetViews>
    <sheetView workbookViewId="0"/>
  </sheetViews>
  <sheetFormatPr baseColWidth="10" defaultColWidth="11.42578125" defaultRowHeight="12.75" x14ac:dyDescent="0.2"/>
  <cols>
    <col min="1" max="1" width="5.5703125" style="21" customWidth="1"/>
    <col min="2" max="2" width="75.7109375" style="21" customWidth="1"/>
    <col min="3" max="3" width="5.5703125" style="21" customWidth="1"/>
    <col min="4" max="16384" width="11.42578125" style="21"/>
  </cols>
  <sheetData>
    <row r="1" spans="1:8" x14ac:dyDescent="0.2">
      <c r="A1" s="66"/>
    </row>
    <row r="2" spans="1:8" x14ac:dyDescent="0.2">
      <c r="A2" s="66"/>
      <c r="B2" s="66"/>
      <c r="E2" s="20"/>
    </row>
    <row r="3" spans="1:8" ht="15" x14ac:dyDescent="0.25">
      <c r="A3" s="66"/>
      <c r="B3" s="66"/>
      <c r="C3" s="75"/>
      <c r="D3" s="22"/>
      <c r="E3" s="75"/>
      <c r="F3" s="75"/>
      <c r="G3" s="75"/>
      <c r="H3" s="75"/>
    </row>
    <row r="4" spans="1:8" x14ac:dyDescent="0.2">
      <c r="A4" s="66"/>
      <c r="B4" s="3"/>
      <c r="C4" s="80"/>
      <c r="D4" s="75"/>
      <c r="E4" s="75"/>
      <c r="F4" s="75"/>
      <c r="G4" s="75"/>
      <c r="H4" s="75"/>
    </row>
    <row r="5" spans="1:8" x14ac:dyDescent="0.2">
      <c r="A5" s="66"/>
      <c r="B5" s="84"/>
      <c r="C5" s="81"/>
      <c r="D5" s="75"/>
      <c r="E5" s="75"/>
      <c r="F5" s="75"/>
      <c r="G5" s="75"/>
      <c r="H5" s="75"/>
    </row>
    <row r="6" spans="1:8" x14ac:dyDescent="0.2">
      <c r="A6" s="66"/>
      <c r="B6" s="66"/>
      <c r="C6" s="75"/>
      <c r="D6" s="75"/>
      <c r="E6" s="75"/>
      <c r="F6" s="75"/>
      <c r="G6" s="75"/>
      <c r="H6" s="75"/>
    </row>
    <row r="7" spans="1:8" x14ac:dyDescent="0.2">
      <c r="A7" s="66"/>
      <c r="B7" s="66"/>
      <c r="C7" s="75"/>
      <c r="D7" s="75"/>
      <c r="E7" s="75"/>
      <c r="F7" s="80"/>
      <c r="G7" s="82"/>
      <c r="H7" s="75"/>
    </row>
    <row r="8" spans="1:8" x14ac:dyDescent="0.2">
      <c r="A8" s="66"/>
      <c r="B8" s="66"/>
      <c r="C8" s="75"/>
      <c r="D8" s="75"/>
      <c r="E8" s="75"/>
      <c r="F8" s="83"/>
      <c r="G8" s="75"/>
      <c r="H8" s="75"/>
    </row>
    <row r="9" spans="1:8" x14ac:dyDescent="0.2">
      <c r="A9" s="66"/>
      <c r="B9" s="66"/>
      <c r="C9" s="75"/>
      <c r="D9" s="75"/>
      <c r="E9" s="75"/>
      <c r="F9" s="83"/>
      <c r="G9" s="75"/>
      <c r="H9" s="75"/>
    </row>
    <row r="10" spans="1:8" x14ac:dyDescent="0.2">
      <c r="A10" s="66"/>
      <c r="B10" s="66"/>
      <c r="C10" s="75"/>
      <c r="D10" s="75"/>
      <c r="E10" s="75"/>
      <c r="F10" s="83"/>
      <c r="G10" s="75"/>
      <c r="H10" s="75"/>
    </row>
    <row r="11" spans="1:8" x14ac:dyDescent="0.2">
      <c r="A11" s="66"/>
      <c r="B11" s="66"/>
      <c r="C11" s="75"/>
      <c r="D11" s="75"/>
      <c r="E11" s="75"/>
      <c r="F11" s="83"/>
      <c r="G11" s="75"/>
      <c r="H11" s="75"/>
    </row>
    <row r="12" spans="1:8" x14ac:dyDescent="0.2">
      <c r="A12" s="66"/>
      <c r="B12" s="66"/>
      <c r="C12" s="75"/>
      <c r="D12" s="75"/>
      <c r="E12" s="75"/>
      <c r="F12" s="83"/>
      <c r="G12" s="75"/>
      <c r="H12" s="75"/>
    </row>
    <row r="13" spans="1:8" x14ac:dyDescent="0.2">
      <c r="A13" s="66"/>
      <c r="B13" s="66"/>
      <c r="C13" s="75"/>
      <c r="D13" s="75"/>
      <c r="E13" s="75"/>
      <c r="F13" s="83"/>
      <c r="G13" s="75"/>
      <c r="H13" s="75"/>
    </row>
    <row r="14" spans="1:8" x14ac:dyDescent="0.2">
      <c r="A14" s="66"/>
      <c r="B14" s="66"/>
      <c r="C14" s="75"/>
      <c r="D14" s="75"/>
      <c r="E14" s="75"/>
      <c r="F14" s="83"/>
      <c r="G14" s="75"/>
      <c r="H14" s="75"/>
    </row>
    <row r="15" spans="1:8" x14ac:dyDescent="0.2">
      <c r="A15" s="66"/>
      <c r="B15" s="66"/>
      <c r="C15" s="75"/>
      <c r="D15" s="75"/>
      <c r="E15" s="75"/>
      <c r="F15" s="83"/>
      <c r="G15" s="75"/>
      <c r="H15" s="75"/>
    </row>
    <row r="16" spans="1:8" x14ac:dyDescent="0.2">
      <c r="A16" s="66"/>
      <c r="B16" s="66"/>
      <c r="C16" s="75"/>
      <c r="D16" s="75"/>
      <c r="E16" s="75"/>
      <c r="F16" s="83"/>
      <c r="G16" s="75"/>
      <c r="H16" s="75"/>
    </row>
    <row r="17" spans="1:8" x14ac:dyDescent="0.2">
      <c r="A17" s="66"/>
      <c r="B17" s="66"/>
      <c r="C17" s="75"/>
      <c r="D17" s="75"/>
      <c r="E17" s="75"/>
      <c r="F17" s="83"/>
      <c r="G17" s="75"/>
      <c r="H17" s="75"/>
    </row>
    <row r="18" spans="1:8" x14ac:dyDescent="0.2">
      <c r="A18" s="66"/>
      <c r="B18" s="66"/>
      <c r="C18" s="75"/>
      <c r="D18" s="75"/>
      <c r="E18" s="75"/>
      <c r="F18" s="83"/>
      <c r="G18" s="75"/>
      <c r="H18" s="75"/>
    </row>
    <row r="19" spans="1:8" x14ac:dyDescent="0.2">
      <c r="A19" s="66"/>
      <c r="B19" s="66"/>
      <c r="C19" s="75"/>
      <c r="D19" s="75"/>
      <c r="E19" s="75"/>
      <c r="F19" s="83"/>
      <c r="G19" s="75"/>
      <c r="H19" s="75"/>
    </row>
    <row r="20" spans="1:8" x14ac:dyDescent="0.2">
      <c r="A20" s="66"/>
      <c r="B20" s="66"/>
      <c r="C20" s="75"/>
      <c r="D20" s="75"/>
      <c r="E20" s="75"/>
      <c r="F20" s="75"/>
      <c r="G20" s="75"/>
      <c r="H20" s="75"/>
    </row>
    <row r="21" spans="1:8" x14ac:dyDescent="0.2">
      <c r="C21" s="75"/>
      <c r="D21" s="75"/>
      <c r="E21" s="75"/>
      <c r="F21" s="75"/>
      <c r="G21" s="75"/>
      <c r="H21" s="75"/>
    </row>
    <row r="22" spans="1:8" x14ac:dyDescent="0.2">
      <c r="C22" s="75"/>
      <c r="D22" s="75"/>
      <c r="E22" s="75"/>
      <c r="F22" s="75"/>
      <c r="G22" s="75"/>
      <c r="H22" s="75"/>
    </row>
    <row r="23" spans="1:8" x14ac:dyDescent="0.2">
      <c r="C23" s="75"/>
      <c r="D23" s="75"/>
      <c r="E23" s="75"/>
      <c r="F23" s="75"/>
      <c r="G23" s="75"/>
      <c r="H23" s="75"/>
    </row>
    <row r="24" spans="1:8" x14ac:dyDescent="0.2">
      <c r="C24" s="75"/>
      <c r="D24" s="75"/>
      <c r="E24" s="75"/>
      <c r="F24" s="75"/>
      <c r="G24" s="75"/>
      <c r="H24" s="75"/>
    </row>
    <row r="34" spans="5:5" x14ac:dyDescent="0.2">
      <c r="E34" s="21" t="s">
        <v>254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21"/>
  <sheetViews>
    <sheetView workbookViewId="0"/>
  </sheetViews>
  <sheetFormatPr baseColWidth="10" defaultColWidth="11.42578125" defaultRowHeight="12.75" x14ac:dyDescent="0.2"/>
  <cols>
    <col min="1" max="1" width="20.42578125" style="8" customWidth="1"/>
    <col min="2" max="3" width="18.28515625" style="8" customWidth="1"/>
    <col min="4" max="4" width="20.5703125" style="8" customWidth="1"/>
    <col min="5" max="16384" width="11.42578125" style="8"/>
  </cols>
  <sheetData>
    <row r="1" spans="1:4" ht="15.75" customHeight="1" x14ac:dyDescent="0.2">
      <c r="A1" s="16" t="s">
        <v>56</v>
      </c>
      <c r="B1" s="6"/>
      <c r="C1" s="6"/>
      <c r="D1" s="6"/>
    </row>
    <row r="2" spans="1:4" x14ac:dyDescent="0.2">
      <c r="A2" s="6"/>
      <c r="B2" s="6"/>
      <c r="C2" s="6"/>
      <c r="D2" s="6"/>
    </row>
    <row r="3" spans="1:4" s="17" customFormat="1" ht="18.75" customHeight="1" x14ac:dyDescent="0.2">
      <c r="A3" s="59" t="s">
        <v>38</v>
      </c>
      <c r="B3" s="60" t="s">
        <v>36</v>
      </c>
      <c r="C3" s="60" t="s">
        <v>37</v>
      </c>
      <c r="D3" s="60" t="s">
        <v>43</v>
      </c>
    </row>
    <row r="4" spans="1:4" s="9" customFormat="1" ht="15" customHeight="1" x14ac:dyDescent="0.2">
      <c r="A4" s="6" t="s">
        <v>42</v>
      </c>
      <c r="B4" s="5" t="s">
        <v>232</v>
      </c>
      <c r="C4" s="5" t="s">
        <v>50</v>
      </c>
      <c r="D4" s="5" t="s">
        <v>182</v>
      </c>
    </row>
    <row r="5" spans="1:4" s="9" customFormat="1" ht="15" customHeight="1" x14ac:dyDescent="0.2">
      <c r="A5" s="23" t="s">
        <v>41</v>
      </c>
      <c r="B5" s="24" t="s">
        <v>233</v>
      </c>
      <c r="C5" s="24" t="s">
        <v>51</v>
      </c>
      <c r="D5" s="24" t="s">
        <v>241</v>
      </c>
    </row>
    <row r="6" spans="1:4" s="9" customFormat="1" ht="15" customHeight="1" x14ac:dyDescent="0.2">
      <c r="A6" s="6" t="s">
        <v>40</v>
      </c>
      <c r="B6" s="5" t="s">
        <v>233</v>
      </c>
      <c r="C6" s="5" t="s">
        <v>51</v>
      </c>
      <c r="D6" s="5" t="s">
        <v>241</v>
      </c>
    </row>
    <row r="7" spans="1:4" s="9" customFormat="1" ht="15" customHeight="1" x14ac:dyDescent="0.2">
      <c r="A7" s="23" t="s">
        <v>39</v>
      </c>
      <c r="B7" s="24" t="s">
        <v>234</v>
      </c>
      <c r="C7" s="24" t="s">
        <v>52</v>
      </c>
      <c r="D7" s="24" t="s">
        <v>178</v>
      </c>
    </row>
    <row r="8" spans="1:4" s="9" customFormat="1" ht="15" customHeight="1" x14ac:dyDescent="0.2">
      <c r="A8" s="6" t="s">
        <v>44</v>
      </c>
      <c r="B8" s="5" t="s">
        <v>235</v>
      </c>
      <c r="C8" s="5" t="s">
        <v>53</v>
      </c>
      <c r="D8" s="5" t="s">
        <v>182</v>
      </c>
    </row>
    <row r="9" spans="1:4" s="9" customFormat="1" ht="15" customHeight="1" x14ac:dyDescent="0.2">
      <c r="A9" s="23" t="s">
        <v>48</v>
      </c>
      <c r="B9" s="24" t="s">
        <v>236</v>
      </c>
      <c r="C9" s="24" t="s">
        <v>47</v>
      </c>
      <c r="D9" s="24" t="s">
        <v>217</v>
      </c>
    </row>
    <row r="10" spans="1:4" s="9" customFormat="1" ht="15" customHeight="1" x14ac:dyDescent="0.2">
      <c r="A10" s="6" t="s">
        <v>49</v>
      </c>
      <c r="B10" s="5" t="s">
        <v>237</v>
      </c>
      <c r="C10" s="5" t="s">
        <v>54</v>
      </c>
      <c r="D10" s="5" t="s">
        <v>46</v>
      </c>
    </row>
    <row r="11" spans="1:4" s="9" customFormat="1" ht="15" customHeight="1" x14ac:dyDescent="0.2">
      <c r="A11" s="23" t="s">
        <v>45</v>
      </c>
      <c r="B11" s="24" t="s">
        <v>238</v>
      </c>
      <c r="C11" s="24" t="s">
        <v>55</v>
      </c>
      <c r="D11" s="24" t="s">
        <v>252</v>
      </c>
    </row>
    <row r="12" spans="1:4" ht="12.75" customHeight="1" x14ac:dyDescent="0.2">
      <c r="A12" s="25" t="s">
        <v>285</v>
      </c>
      <c r="B12" s="25"/>
      <c r="C12" s="25"/>
      <c r="D12" s="25"/>
    </row>
    <row r="13" spans="1:4" x14ac:dyDescent="0.2">
      <c r="A13" s="6"/>
      <c r="B13" s="6"/>
      <c r="C13" s="6"/>
      <c r="D13" s="6"/>
    </row>
    <row r="14" spans="1:4" x14ac:dyDescent="0.2">
      <c r="A14" s="6"/>
      <c r="B14" s="5"/>
      <c r="C14" s="5"/>
      <c r="D14" s="6"/>
    </row>
    <row r="15" spans="1:4" x14ac:dyDescent="0.2">
      <c r="A15" s="6"/>
      <c r="B15" s="5"/>
      <c r="C15" s="5"/>
      <c r="D15" s="6"/>
    </row>
    <row r="16" spans="1:4" x14ac:dyDescent="0.2">
      <c r="A16" s="6"/>
      <c r="B16" s="5"/>
      <c r="C16" s="5"/>
      <c r="D16" s="6"/>
    </row>
    <row r="17" spans="1:4" x14ac:dyDescent="0.2">
      <c r="A17" s="6"/>
      <c r="B17" s="5"/>
      <c r="C17" s="5"/>
      <c r="D17" s="6"/>
    </row>
    <row r="18" spans="1:4" x14ac:dyDescent="0.2">
      <c r="A18" s="6"/>
      <c r="B18" s="5"/>
      <c r="C18" s="5"/>
      <c r="D18" s="6"/>
    </row>
    <row r="19" spans="1:4" x14ac:dyDescent="0.2">
      <c r="A19" s="6"/>
      <c r="B19" s="5"/>
      <c r="C19" s="5"/>
      <c r="D19" s="6"/>
    </row>
    <row r="20" spans="1:4" x14ac:dyDescent="0.2">
      <c r="A20" s="6"/>
      <c r="B20" s="5"/>
      <c r="C20" s="5"/>
      <c r="D20" s="6"/>
    </row>
    <row r="21" spans="1:4" x14ac:dyDescent="0.2">
      <c r="A21" s="6"/>
      <c r="B21" s="5"/>
      <c r="C21" s="5"/>
      <c r="D21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4"/>
  <sheetViews>
    <sheetView workbookViewId="0"/>
  </sheetViews>
  <sheetFormatPr baseColWidth="10" defaultRowHeight="12.75" x14ac:dyDescent="0.2"/>
  <cols>
    <col min="1" max="1" width="12.5703125" customWidth="1"/>
    <col min="2" max="10" width="6.5703125" customWidth="1"/>
    <col min="11" max="14" width="6.42578125" customWidth="1"/>
  </cols>
  <sheetData>
    <row r="1" spans="1:14" s="8" customFormat="1" ht="15.75" customHeight="1" x14ac:dyDescent="0.2">
      <c r="A1" s="16" t="s">
        <v>352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6"/>
    </row>
    <row r="2" spans="1:14" s="9" customFormat="1" x14ac:dyDescent="0.2">
      <c r="A2" s="6"/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4" s="17" customFormat="1" ht="18.75" customHeight="1" x14ac:dyDescent="0.2">
      <c r="A3" s="59"/>
      <c r="B3" s="61" t="s">
        <v>251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1" t="s">
        <v>12</v>
      </c>
      <c r="N3" s="61" t="s">
        <v>13</v>
      </c>
    </row>
    <row r="4" spans="1:14" ht="15" customHeight="1" x14ac:dyDescent="0.2">
      <c r="A4" s="49" t="s">
        <v>30</v>
      </c>
      <c r="B4" s="44">
        <f>SUM(C4,D4,E4,F4,G4,H4,I4,J4,K4,L4,M4,N4)</f>
        <v>89</v>
      </c>
      <c r="C4" s="44">
        <v>9</v>
      </c>
      <c r="D4" s="44">
        <v>4</v>
      </c>
      <c r="E4" s="44">
        <v>12</v>
      </c>
      <c r="F4" s="44">
        <v>3</v>
      </c>
      <c r="G4" s="44">
        <v>5</v>
      </c>
      <c r="H4" s="44">
        <v>10</v>
      </c>
      <c r="I4" s="44">
        <v>17</v>
      </c>
      <c r="J4" s="44">
        <v>6</v>
      </c>
      <c r="K4" s="44">
        <v>6</v>
      </c>
      <c r="L4" s="99">
        <v>5</v>
      </c>
      <c r="M4" s="99">
        <v>5</v>
      </c>
      <c r="N4" s="99">
        <v>7</v>
      </c>
    </row>
    <row r="5" spans="1:14" ht="15" customHeight="1" x14ac:dyDescent="0.2">
      <c r="A5" s="50" t="s">
        <v>31</v>
      </c>
      <c r="B5" s="43">
        <f>SUM(C5,D5,E5,F5,G5,H5,I5,J5,K5,L5,M5,N5)</f>
        <v>215</v>
      </c>
      <c r="C5" s="43">
        <v>17</v>
      </c>
      <c r="D5" s="43">
        <v>15</v>
      </c>
      <c r="E5" s="43">
        <v>11</v>
      </c>
      <c r="F5" s="43">
        <v>16</v>
      </c>
      <c r="G5" s="43">
        <v>22</v>
      </c>
      <c r="H5" s="43">
        <v>17</v>
      </c>
      <c r="I5" s="43">
        <v>14</v>
      </c>
      <c r="J5" s="43">
        <v>21</v>
      </c>
      <c r="K5" s="43">
        <v>20</v>
      </c>
      <c r="L5" s="43">
        <v>22</v>
      </c>
      <c r="M5" s="43">
        <v>19</v>
      </c>
      <c r="N5" s="43">
        <v>21</v>
      </c>
    </row>
    <row r="6" spans="1:14" ht="15" customHeight="1" x14ac:dyDescent="0.2">
      <c r="A6" s="49" t="s">
        <v>32</v>
      </c>
      <c r="B6" s="44">
        <f>SUM(C6,D6,E6,F6,G6,H6,I6,J6,K6,L6,M6,N6)</f>
        <v>61</v>
      </c>
      <c r="C6" s="44">
        <v>5</v>
      </c>
      <c r="D6" s="44">
        <v>9</v>
      </c>
      <c r="E6" s="44">
        <v>8</v>
      </c>
      <c r="F6" s="44">
        <v>11</v>
      </c>
      <c r="G6" s="44">
        <v>4</v>
      </c>
      <c r="H6" s="44">
        <v>3</v>
      </c>
      <c r="I6" s="44">
        <v>0</v>
      </c>
      <c r="J6" s="44">
        <v>4</v>
      </c>
      <c r="K6" s="44">
        <v>4</v>
      </c>
      <c r="L6" s="99">
        <v>4</v>
      </c>
      <c r="M6" s="99">
        <v>6</v>
      </c>
      <c r="N6" s="99">
        <v>3</v>
      </c>
    </row>
    <row r="7" spans="1:14" x14ac:dyDescent="0.2">
      <c r="A7" s="25" t="s">
        <v>269</v>
      </c>
      <c r="B7" s="42"/>
      <c r="C7" s="109"/>
      <c r="D7" s="109"/>
      <c r="E7" s="109"/>
      <c r="F7" s="109"/>
      <c r="G7" s="109"/>
      <c r="H7" s="109"/>
      <c r="I7" s="109"/>
      <c r="J7" s="109"/>
      <c r="K7" s="110"/>
      <c r="L7" s="110"/>
      <c r="M7" s="110"/>
      <c r="N7" s="110"/>
    </row>
    <row r="8" spans="1:14" x14ac:dyDescent="0.2">
      <c r="A8" s="25" t="s">
        <v>287</v>
      </c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x14ac:dyDescent="0.2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4" x14ac:dyDescent="0.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1" spans="1:14" x14ac:dyDescent="0.2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14" x14ac:dyDescent="0.2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spans="1:14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</row>
    <row r="14" spans="1:14" x14ac:dyDescent="0.2">
      <c r="A14" s="94"/>
      <c r="B14" s="9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</sheetData>
  <phoneticPr fontId="0" type="noConversion"/>
  <pageMargins left="0.39370078740157477" right="0.39370078740157477" top="0.59055118110236215" bottom="0.59055118110236215" header="0" footer="0"/>
  <pageSetup paperSize="9" scale="97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B1:N21"/>
  <sheetViews>
    <sheetView workbookViewId="0"/>
  </sheetViews>
  <sheetFormatPr baseColWidth="10" defaultColWidth="11.42578125" defaultRowHeight="12.75" x14ac:dyDescent="0.2"/>
  <cols>
    <col min="1" max="1" width="5.5703125" style="6" customWidth="1"/>
    <col min="2" max="2" width="75.7109375" style="6" customWidth="1"/>
    <col min="3" max="3" width="9.42578125" style="6" customWidth="1"/>
    <col min="4" max="12" width="7.28515625" style="5" customWidth="1"/>
    <col min="13" max="15" width="7.28515625" style="6" customWidth="1"/>
    <col min="16" max="16384" width="11.42578125" style="6"/>
  </cols>
  <sheetData>
    <row r="1" spans="2:14" x14ac:dyDescent="0.2">
      <c r="C1" s="5"/>
      <c r="L1" s="6"/>
    </row>
    <row r="2" spans="2:14" ht="14.25" x14ac:dyDescent="0.2">
      <c r="B2" s="16"/>
      <c r="C2" s="16"/>
    </row>
    <row r="3" spans="2:14" ht="15" x14ac:dyDescent="0.25">
      <c r="B3" s="22"/>
      <c r="D3" s="22"/>
      <c r="M3" s="5"/>
    </row>
    <row r="4" spans="2:14" s="72" customFormat="1" x14ac:dyDescent="0.2">
      <c r="B4" s="25"/>
      <c r="C4" s="6"/>
      <c r="D4" s="25"/>
      <c r="E4" s="25"/>
      <c r="F4" s="25"/>
      <c r="G4" s="25"/>
      <c r="H4" s="42"/>
      <c r="I4" s="42"/>
      <c r="J4" s="42"/>
      <c r="K4" s="42"/>
      <c r="L4" s="42"/>
      <c r="M4" s="42"/>
      <c r="N4" s="42"/>
    </row>
    <row r="5" spans="2:14" x14ac:dyDescent="0.2">
      <c r="D5" s="85"/>
      <c r="E5" s="85"/>
      <c r="F5" s="85"/>
      <c r="G5" s="85"/>
      <c r="H5" s="86"/>
      <c r="I5" s="86"/>
      <c r="M5" s="5"/>
    </row>
    <row r="6" spans="2:14" x14ac:dyDescent="0.2">
      <c r="D6" s="85"/>
      <c r="E6" s="85"/>
      <c r="F6" s="86"/>
      <c r="G6" s="86"/>
      <c r="H6" s="86"/>
      <c r="I6" s="86"/>
      <c r="M6" s="5"/>
    </row>
    <row r="7" spans="2:14" x14ac:dyDescent="0.2">
      <c r="D7" s="85"/>
      <c r="E7" s="86"/>
      <c r="F7" s="86"/>
      <c r="G7" s="86"/>
      <c r="H7" s="86"/>
      <c r="I7" s="86"/>
      <c r="M7" s="5"/>
    </row>
    <row r="8" spans="2:14" x14ac:dyDescent="0.2">
      <c r="D8" s="85"/>
      <c r="E8" s="86"/>
      <c r="F8" s="86"/>
      <c r="G8" s="86"/>
      <c r="H8" s="86"/>
      <c r="I8" s="86"/>
      <c r="M8" s="5"/>
    </row>
    <row r="9" spans="2:14" x14ac:dyDescent="0.2">
      <c r="D9" s="85"/>
      <c r="E9" s="86"/>
      <c r="F9" s="86"/>
      <c r="G9" s="86"/>
      <c r="H9" s="86"/>
      <c r="I9" s="86"/>
    </row>
    <row r="10" spans="2:14" x14ac:dyDescent="0.2">
      <c r="D10" s="85"/>
      <c r="E10" s="86"/>
      <c r="F10" s="86"/>
      <c r="G10" s="86"/>
      <c r="H10" s="86"/>
      <c r="I10" s="86"/>
    </row>
    <row r="11" spans="2:14" x14ac:dyDescent="0.2">
      <c r="D11" s="85"/>
      <c r="E11" s="86"/>
      <c r="F11" s="86"/>
      <c r="G11" s="86"/>
      <c r="H11" s="86"/>
      <c r="I11" s="86"/>
    </row>
    <row r="12" spans="2:14" x14ac:dyDescent="0.2">
      <c r="D12" s="85"/>
      <c r="E12" s="86"/>
      <c r="F12" s="86"/>
      <c r="G12" s="86"/>
      <c r="H12" s="86"/>
      <c r="I12" s="86"/>
    </row>
    <row r="13" spans="2:14" x14ac:dyDescent="0.2">
      <c r="D13" s="85"/>
      <c r="E13" s="86"/>
      <c r="F13" s="86"/>
      <c r="G13" s="86"/>
      <c r="H13" s="86"/>
      <c r="I13" s="86"/>
    </row>
    <row r="14" spans="2:14" x14ac:dyDescent="0.2">
      <c r="D14" s="85"/>
      <c r="E14" s="86"/>
      <c r="F14" s="86"/>
      <c r="G14" s="86"/>
      <c r="H14" s="86"/>
      <c r="I14" s="86"/>
    </row>
    <row r="15" spans="2:14" x14ac:dyDescent="0.2">
      <c r="D15" s="85"/>
      <c r="E15" s="86"/>
      <c r="F15" s="86"/>
      <c r="G15" s="86"/>
      <c r="H15" s="86"/>
      <c r="I15" s="86"/>
    </row>
    <row r="16" spans="2:14" x14ac:dyDescent="0.2">
      <c r="D16" s="85"/>
      <c r="E16" s="86"/>
      <c r="F16" s="86"/>
      <c r="G16" s="86"/>
      <c r="H16" s="86"/>
      <c r="I16" s="86"/>
    </row>
    <row r="17" spans="4:9" x14ac:dyDescent="0.2">
      <c r="D17" s="85"/>
      <c r="E17" s="86"/>
      <c r="F17" s="86"/>
      <c r="G17" s="86"/>
      <c r="H17" s="86"/>
      <c r="I17" s="86"/>
    </row>
    <row r="18" spans="4:9" x14ac:dyDescent="0.2">
      <c r="D18" s="85"/>
      <c r="E18" s="86"/>
      <c r="F18" s="86"/>
      <c r="G18" s="86"/>
      <c r="H18" s="86"/>
      <c r="I18" s="86"/>
    </row>
    <row r="19" spans="4:9" x14ac:dyDescent="0.2">
      <c r="D19" s="86"/>
      <c r="E19" s="86"/>
      <c r="F19" s="86"/>
      <c r="G19" s="86"/>
      <c r="H19" s="86"/>
      <c r="I19" s="86"/>
    </row>
    <row r="20" spans="4:9" x14ac:dyDescent="0.2">
      <c r="D20" s="86"/>
      <c r="E20" s="86"/>
      <c r="F20" s="86"/>
      <c r="G20" s="86"/>
      <c r="H20" s="86"/>
      <c r="I20" s="86"/>
    </row>
    <row r="21" spans="4:9" x14ac:dyDescent="0.2">
      <c r="D21" s="86"/>
      <c r="E21" s="86"/>
      <c r="F21" s="86"/>
      <c r="G21" s="86"/>
      <c r="H21" s="86"/>
      <c r="I21" s="8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N17"/>
  <sheetViews>
    <sheetView workbookViewId="0"/>
  </sheetViews>
  <sheetFormatPr baseColWidth="10" defaultColWidth="11.42578125" defaultRowHeight="12.75" x14ac:dyDescent="0.2"/>
  <cols>
    <col min="1" max="1" width="21.140625" style="9" customWidth="1"/>
    <col min="2" max="5" width="7.85546875" style="11" customWidth="1"/>
    <col min="6" max="14" width="7.85546875" style="9" customWidth="1"/>
    <col min="15" max="16384" width="11.42578125" style="9"/>
  </cols>
  <sheetData>
    <row r="1" spans="1:14" s="8" customFormat="1" ht="15.75" customHeight="1" x14ac:dyDescent="0.2">
      <c r="A1" s="16" t="s">
        <v>353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x14ac:dyDescent="0.2">
      <c r="A2" s="6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</row>
    <row r="3" spans="1:14" ht="18.75" customHeight="1" x14ac:dyDescent="0.2">
      <c r="A3" s="59"/>
      <c r="B3" s="61" t="s">
        <v>251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1" t="s">
        <v>12</v>
      </c>
      <c r="N3" s="61" t="s">
        <v>13</v>
      </c>
    </row>
    <row r="4" spans="1:14" ht="15" customHeight="1" x14ac:dyDescent="0.2">
      <c r="A4" s="6" t="s">
        <v>263</v>
      </c>
      <c r="B4" s="99">
        <f>AVERAGE(C4:N4)</f>
        <v>59.333333333333336</v>
      </c>
      <c r="C4" s="100">
        <v>52</v>
      </c>
      <c r="D4" s="100">
        <v>61</v>
      </c>
      <c r="E4" s="100">
        <v>63</v>
      </c>
      <c r="F4" s="100">
        <v>65</v>
      </c>
      <c r="G4" s="100">
        <v>55</v>
      </c>
      <c r="H4" s="100">
        <v>58</v>
      </c>
      <c r="I4" s="100">
        <v>61</v>
      </c>
      <c r="J4" s="100">
        <v>63</v>
      </c>
      <c r="K4" s="100">
        <v>63</v>
      </c>
      <c r="L4" s="100">
        <v>63</v>
      </c>
      <c r="M4" s="100">
        <v>52</v>
      </c>
      <c r="N4" s="100">
        <v>56</v>
      </c>
    </row>
    <row r="5" spans="1:14" s="6" customFormat="1" ht="15" customHeight="1" x14ac:dyDescent="0.2">
      <c r="A5" s="50" t="s">
        <v>264</v>
      </c>
      <c r="B5" s="43" t="s">
        <v>385</v>
      </c>
      <c r="C5" s="101">
        <v>65</v>
      </c>
      <c r="D5" s="101">
        <v>75</v>
      </c>
      <c r="E5" s="101">
        <v>78</v>
      </c>
      <c r="F5" s="101">
        <v>79</v>
      </c>
      <c r="G5" s="123" t="s">
        <v>385</v>
      </c>
      <c r="H5" s="101">
        <v>77</v>
      </c>
      <c r="I5" s="101">
        <v>79</v>
      </c>
      <c r="J5" s="101">
        <v>82</v>
      </c>
      <c r="K5" s="101">
        <v>81</v>
      </c>
      <c r="L5" s="101">
        <v>78</v>
      </c>
      <c r="M5" s="101">
        <v>65</v>
      </c>
      <c r="N5" s="101">
        <v>70</v>
      </c>
    </row>
    <row r="6" spans="1:14" s="6" customFormat="1" ht="15" customHeight="1" x14ac:dyDescent="0.2">
      <c r="A6" s="6" t="s">
        <v>289</v>
      </c>
      <c r="B6" s="99">
        <f>AVERAGE(C6,D6,E6,F6,G6,H6,I6,J6,K6,L6,M6,N6)</f>
        <v>63.416666666666664</v>
      </c>
      <c r="C6" s="100">
        <v>59</v>
      </c>
      <c r="D6" s="100">
        <v>67</v>
      </c>
      <c r="E6" s="100">
        <v>68</v>
      </c>
      <c r="F6" s="100">
        <v>70</v>
      </c>
      <c r="G6" s="100">
        <v>56</v>
      </c>
      <c r="H6" s="100">
        <v>58</v>
      </c>
      <c r="I6" s="100">
        <v>58</v>
      </c>
      <c r="J6" s="100">
        <v>63</v>
      </c>
      <c r="K6" s="100">
        <v>69</v>
      </c>
      <c r="L6" s="100">
        <v>70</v>
      </c>
      <c r="M6" s="100">
        <v>60</v>
      </c>
      <c r="N6" s="100">
        <v>63</v>
      </c>
    </row>
    <row r="7" spans="1:14" x14ac:dyDescent="0.2">
      <c r="A7" s="25" t="s">
        <v>270</v>
      </c>
      <c r="B7" s="42"/>
      <c r="C7" s="42"/>
      <c r="D7" s="42"/>
      <c r="E7" s="42"/>
      <c r="F7" s="42"/>
      <c r="G7" s="42"/>
      <c r="H7" s="42"/>
      <c r="I7" s="42"/>
      <c r="J7" s="6"/>
      <c r="K7" s="6"/>
      <c r="L7" s="6"/>
      <c r="M7" s="6"/>
      <c r="N7" s="6"/>
    </row>
    <row r="8" spans="1:14" x14ac:dyDescent="0.2">
      <c r="A8" s="25" t="s">
        <v>287</v>
      </c>
      <c r="B8" s="42"/>
      <c r="C8" s="42"/>
      <c r="D8" s="42"/>
      <c r="E8" s="42"/>
      <c r="F8" s="42"/>
      <c r="G8" s="42"/>
      <c r="H8" s="42"/>
      <c r="I8" s="42"/>
      <c r="J8" s="6"/>
      <c r="K8" s="6"/>
      <c r="L8" s="6"/>
      <c r="M8" s="6"/>
      <c r="N8" s="6"/>
    </row>
    <row r="9" spans="1:14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">
      <c r="A10" s="6"/>
      <c r="B10" s="29"/>
      <c r="C10" s="29"/>
      <c r="D10" s="29"/>
      <c r="E10" s="29"/>
      <c r="F10" s="29"/>
      <c r="G10" s="29"/>
      <c r="H10" s="6"/>
      <c r="I10" s="6"/>
      <c r="J10" s="6"/>
      <c r="K10" s="6"/>
      <c r="L10" s="6"/>
      <c r="M10" s="6"/>
      <c r="N10" s="6"/>
    </row>
    <row r="11" spans="1:14" x14ac:dyDescent="0.2">
      <c r="A11" s="6"/>
      <c r="B11" s="29"/>
      <c r="C11" s="29"/>
      <c r="D11" s="29"/>
      <c r="E11" s="29"/>
      <c r="F11" s="29"/>
      <c r="G11" s="29"/>
      <c r="H11" s="6"/>
      <c r="I11" s="6"/>
      <c r="J11" s="6"/>
      <c r="K11" s="6"/>
      <c r="L11" s="6"/>
      <c r="M11" s="6"/>
      <c r="N11" s="6"/>
    </row>
    <row r="12" spans="1:14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</sheetData>
  <phoneticPr fontId="0" type="noConversion"/>
  <pageMargins left="0.39370078740157477" right="0.39370078740157477" top="0.59055118110236215" bottom="0.59055118110236215" header="0" footer="0"/>
  <pageSetup paperSize="9" scale="7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D1:H17"/>
  <sheetViews>
    <sheetView workbookViewId="0"/>
  </sheetViews>
  <sheetFormatPr baseColWidth="10" defaultColWidth="11.42578125" defaultRowHeight="12.75" x14ac:dyDescent="0.2"/>
  <cols>
    <col min="1" max="1" width="5.5703125" style="66" customWidth="1"/>
    <col min="2" max="2" width="75.7109375" style="66" customWidth="1"/>
    <col min="3" max="3" width="5.5703125" style="66" customWidth="1"/>
    <col min="4" max="13" width="8.85546875" style="66" customWidth="1"/>
    <col min="14" max="16384" width="11.42578125" style="66"/>
  </cols>
  <sheetData>
    <row r="1" spans="4:8" x14ac:dyDescent="0.2">
      <c r="D1" s="75"/>
      <c r="E1" s="75"/>
      <c r="F1" s="75"/>
      <c r="G1" s="75"/>
    </row>
    <row r="2" spans="4:8" x14ac:dyDescent="0.2">
      <c r="E2" s="75"/>
      <c r="F2" s="75"/>
      <c r="G2" s="87"/>
      <c r="H2" s="75"/>
    </row>
    <row r="3" spans="4:8" x14ac:dyDescent="0.2">
      <c r="E3" s="75"/>
      <c r="F3" s="75"/>
      <c r="G3" s="87"/>
      <c r="H3" s="75"/>
    </row>
    <row r="4" spans="4:8" x14ac:dyDescent="0.2">
      <c r="E4" s="75"/>
      <c r="F4" s="75"/>
      <c r="G4" s="87"/>
      <c r="H4" s="75"/>
    </row>
    <row r="5" spans="4:8" x14ac:dyDescent="0.2">
      <c r="E5" s="75"/>
      <c r="F5" s="75"/>
      <c r="G5" s="87"/>
      <c r="H5" s="75"/>
    </row>
    <row r="6" spans="4:8" x14ac:dyDescent="0.2">
      <c r="E6" s="75"/>
      <c r="F6" s="75"/>
      <c r="G6" s="87"/>
      <c r="H6" s="75"/>
    </row>
    <row r="7" spans="4:8" x14ac:dyDescent="0.2">
      <c r="E7" s="75"/>
      <c r="F7" s="75"/>
      <c r="G7" s="87"/>
      <c r="H7" s="75"/>
    </row>
    <row r="8" spans="4:8" x14ac:dyDescent="0.2">
      <c r="E8" s="75"/>
      <c r="F8" s="75"/>
      <c r="G8" s="87"/>
      <c r="H8" s="75"/>
    </row>
    <row r="9" spans="4:8" x14ac:dyDescent="0.2">
      <c r="E9" s="75"/>
      <c r="F9" s="75"/>
      <c r="G9" s="87"/>
      <c r="H9" s="75"/>
    </row>
    <row r="10" spans="4:8" x14ac:dyDescent="0.2">
      <c r="E10" s="75"/>
      <c r="F10" s="75"/>
      <c r="G10" s="87"/>
      <c r="H10" s="75"/>
    </row>
    <row r="11" spans="4:8" x14ac:dyDescent="0.2">
      <c r="E11" s="75"/>
      <c r="F11" s="75"/>
      <c r="G11" s="87"/>
      <c r="H11" s="75"/>
    </row>
    <row r="12" spans="4:8" x14ac:dyDescent="0.2">
      <c r="E12" s="75"/>
      <c r="F12" s="75"/>
      <c r="G12" s="87"/>
      <c r="H12" s="75"/>
    </row>
    <row r="13" spans="4:8" x14ac:dyDescent="0.2">
      <c r="E13" s="75"/>
      <c r="F13" s="75"/>
      <c r="G13" s="87"/>
      <c r="H13" s="75"/>
    </row>
    <row r="14" spans="4:8" x14ac:dyDescent="0.2">
      <c r="E14" s="75"/>
      <c r="F14" s="75"/>
      <c r="G14" s="75"/>
      <c r="H14" s="75"/>
    </row>
    <row r="15" spans="4:8" x14ac:dyDescent="0.2">
      <c r="F15" s="75"/>
      <c r="G15" s="75"/>
      <c r="H15" s="75"/>
    </row>
    <row r="16" spans="4:8" x14ac:dyDescent="0.2">
      <c r="F16" s="75"/>
      <c r="G16" s="75"/>
      <c r="H16" s="75"/>
    </row>
    <row r="17" spans="5:8" x14ac:dyDescent="0.2">
      <c r="E17" s="75"/>
      <c r="F17" s="75"/>
      <c r="G17" s="75"/>
      <c r="H17" s="7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N14"/>
  <sheetViews>
    <sheetView workbookViewId="0"/>
  </sheetViews>
  <sheetFormatPr baseColWidth="10" defaultColWidth="11.42578125" defaultRowHeight="12.75" x14ac:dyDescent="0.2"/>
  <cols>
    <col min="1" max="1" width="21.42578125" style="8" customWidth="1"/>
    <col min="2" max="2" width="9.42578125" style="10" customWidth="1"/>
    <col min="3" max="5" width="6.7109375" style="10" customWidth="1"/>
    <col min="6" max="14" width="6.7109375" style="8" customWidth="1"/>
    <col min="15" max="16384" width="11.42578125" style="8"/>
  </cols>
  <sheetData>
    <row r="1" spans="1:14" ht="15.75" customHeight="1" x14ac:dyDescent="0.2">
      <c r="A1" s="16" t="s">
        <v>354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s="9" customFormat="1" x14ac:dyDescent="0.2">
      <c r="A2" s="6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</row>
    <row r="3" spans="1:14" ht="18.75" customHeight="1" x14ac:dyDescent="0.2">
      <c r="A3" s="59"/>
      <c r="B3" s="61" t="s">
        <v>251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1" t="s">
        <v>12</v>
      </c>
      <c r="N3" s="61" t="s">
        <v>13</v>
      </c>
    </row>
    <row r="4" spans="1:14" ht="15" customHeight="1" x14ac:dyDescent="0.2">
      <c r="A4" s="6" t="s">
        <v>263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" customHeight="1" x14ac:dyDescent="0.2">
      <c r="A5" s="35" t="s">
        <v>33</v>
      </c>
      <c r="B5" s="76">
        <f>MAX(C5,D5,E5,F5,G5,H5,I5,J5,K5,L5,M5,N5)</f>
        <v>73</v>
      </c>
      <c r="C5" s="76">
        <v>73</v>
      </c>
      <c r="D5" s="69">
        <v>61</v>
      </c>
      <c r="E5" s="69">
        <v>49</v>
      </c>
      <c r="F5" s="69">
        <v>42</v>
      </c>
      <c r="G5" s="69">
        <v>48</v>
      </c>
      <c r="H5" s="69">
        <v>43</v>
      </c>
      <c r="I5" s="69">
        <v>47</v>
      </c>
      <c r="J5" s="69">
        <v>46</v>
      </c>
      <c r="K5" s="69">
        <v>58</v>
      </c>
      <c r="L5" s="69">
        <v>47</v>
      </c>
      <c r="M5" s="76">
        <v>51</v>
      </c>
      <c r="N5" s="69">
        <v>57</v>
      </c>
    </row>
    <row r="6" spans="1:14" ht="15" customHeight="1" x14ac:dyDescent="0.2">
      <c r="A6" s="34" t="s">
        <v>173</v>
      </c>
      <c r="B6" s="70">
        <f>AVERAGE(C6,D6,E6,F6,G6,H6,I6,J6,K6,L6,M6,N6)</f>
        <v>6</v>
      </c>
      <c r="C6" s="70">
        <v>8</v>
      </c>
      <c r="D6" s="70">
        <v>7</v>
      </c>
      <c r="E6" s="70">
        <v>6</v>
      </c>
      <c r="F6" s="70">
        <v>5</v>
      </c>
      <c r="G6" s="70">
        <v>7</v>
      </c>
      <c r="H6" s="70">
        <v>6</v>
      </c>
      <c r="I6" s="70">
        <v>6</v>
      </c>
      <c r="J6" s="70">
        <v>5</v>
      </c>
      <c r="K6" s="70">
        <v>5</v>
      </c>
      <c r="L6" s="70">
        <v>4</v>
      </c>
      <c r="M6" s="91">
        <v>6</v>
      </c>
      <c r="N6" s="70">
        <v>7</v>
      </c>
    </row>
    <row r="7" spans="1:14" ht="15" customHeight="1" x14ac:dyDescent="0.2">
      <c r="A7" s="50" t="s">
        <v>264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5" customHeight="1" x14ac:dyDescent="0.2">
      <c r="A8" s="34" t="s">
        <v>33</v>
      </c>
      <c r="B8" s="70">
        <f>MAX(C8,D8,E8,F8,G8,H8,I8,J8,K8,L8,M8,N8)</f>
        <v>74</v>
      </c>
      <c r="C8" s="70">
        <v>74</v>
      </c>
      <c r="D8" s="70">
        <v>62</v>
      </c>
      <c r="E8" s="70">
        <v>36</v>
      </c>
      <c r="F8" s="70">
        <v>36</v>
      </c>
      <c r="G8" s="70">
        <v>44</v>
      </c>
      <c r="H8" s="70">
        <v>40</v>
      </c>
      <c r="I8" s="70">
        <v>43</v>
      </c>
      <c r="J8" s="70">
        <v>38</v>
      </c>
      <c r="K8" s="70">
        <v>40</v>
      </c>
      <c r="L8" s="70">
        <v>46</v>
      </c>
      <c r="M8" s="91">
        <v>69</v>
      </c>
      <c r="N8" s="70">
        <v>53</v>
      </c>
    </row>
    <row r="9" spans="1:14" ht="15" customHeight="1" x14ac:dyDescent="0.2">
      <c r="A9" s="35" t="s">
        <v>173</v>
      </c>
      <c r="B9" s="95">
        <f>AVERAGE(C9,D9,E9,F9,G9,H9,I9,J9,K9,L9,M9,N9)</f>
        <v>2</v>
      </c>
      <c r="C9" s="43">
        <v>5</v>
      </c>
      <c r="D9" s="43">
        <v>3</v>
      </c>
      <c r="E9" s="71">
        <v>2</v>
      </c>
      <c r="F9" s="71">
        <v>1</v>
      </c>
      <c r="G9" s="43">
        <v>1</v>
      </c>
      <c r="H9" s="43">
        <v>1</v>
      </c>
      <c r="I9" s="43">
        <v>1</v>
      </c>
      <c r="J9" s="43">
        <v>1</v>
      </c>
      <c r="K9" s="71">
        <v>1</v>
      </c>
      <c r="L9" s="43">
        <v>1</v>
      </c>
      <c r="M9" s="43">
        <v>3</v>
      </c>
      <c r="N9" s="43">
        <v>4</v>
      </c>
    </row>
    <row r="10" spans="1:14" ht="15" customHeight="1" x14ac:dyDescent="0.2">
      <c r="A10" s="6" t="s">
        <v>265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5" customHeight="1" x14ac:dyDescent="0.2">
      <c r="A11" s="35" t="s">
        <v>33</v>
      </c>
      <c r="B11" s="76">
        <f>MAX(C11,D11,E11,F11,G11,H11,I11,J11,K11,L11,M11,N11)</f>
        <v>93</v>
      </c>
      <c r="C11" s="76">
        <v>93</v>
      </c>
      <c r="D11" s="69">
        <v>80</v>
      </c>
      <c r="E11" s="69">
        <v>58</v>
      </c>
      <c r="F11" s="69">
        <v>63</v>
      </c>
      <c r="G11" s="69">
        <v>63</v>
      </c>
      <c r="H11" s="69">
        <v>55</v>
      </c>
      <c r="I11" s="69">
        <v>61</v>
      </c>
      <c r="J11" s="69">
        <v>85</v>
      </c>
      <c r="K11" s="69">
        <v>76</v>
      </c>
      <c r="L11" s="69">
        <v>59</v>
      </c>
      <c r="M11" s="76">
        <v>78</v>
      </c>
      <c r="N11" s="69">
        <v>72</v>
      </c>
    </row>
    <row r="12" spans="1:14" ht="15" customHeight="1" x14ac:dyDescent="0.2">
      <c r="A12" s="34" t="s">
        <v>173</v>
      </c>
      <c r="B12" s="70">
        <f>AVERAGE(C12,D12,E12,F12,G12,H12,I12,J12,K12,L12,M12,N12)</f>
        <v>13.833333333333334</v>
      </c>
      <c r="C12" s="70">
        <v>17</v>
      </c>
      <c r="D12" s="70">
        <v>15</v>
      </c>
      <c r="E12" s="70">
        <v>13</v>
      </c>
      <c r="F12" s="70">
        <v>12</v>
      </c>
      <c r="G12" s="70">
        <v>15</v>
      </c>
      <c r="H12" s="70">
        <v>14</v>
      </c>
      <c r="I12" s="70">
        <v>15</v>
      </c>
      <c r="J12" s="70">
        <v>15</v>
      </c>
      <c r="K12" s="70">
        <v>12</v>
      </c>
      <c r="L12" s="70">
        <v>11</v>
      </c>
      <c r="M12" s="70">
        <v>12</v>
      </c>
      <c r="N12" s="70">
        <v>15</v>
      </c>
    </row>
    <row r="13" spans="1:14" s="9" customFormat="1" x14ac:dyDescent="0.2">
      <c r="A13" s="25" t="s">
        <v>271</v>
      </c>
      <c r="B13" s="70"/>
      <c r="C13" s="42"/>
      <c r="D13" s="42"/>
      <c r="E13" s="42"/>
      <c r="F13" s="42"/>
      <c r="G13" s="42"/>
      <c r="H13" s="42"/>
      <c r="I13" s="42"/>
      <c r="J13" s="6"/>
      <c r="K13" s="6"/>
      <c r="L13" s="6"/>
      <c r="M13" s="6"/>
      <c r="N13" s="6"/>
    </row>
    <row r="14" spans="1:14" s="9" customFormat="1" x14ac:dyDescent="0.2">
      <c r="A14" s="25" t="s">
        <v>287</v>
      </c>
      <c r="B14" s="42"/>
      <c r="C14" s="42"/>
      <c r="D14" s="42"/>
      <c r="E14" s="42"/>
      <c r="F14" s="42"/>
      <c r="G14" s="42"/>
      <c r="H14" s="42"/>
      <c r="I14" s="42"/>
      <c r="J14" s="6"/>
      <c r="K14" s="6"/>
      <c r="L14" s="6"/>
      <c r="M14" s="6"/>
      <c r="N14" s="6"/>
    </row>
  </sheetData>
  <phoneticPr fontId="0" type="noConversion"/>
  <pageMargins left="0.39370078740157477" right="0.39370078740157477" top="0.59055118110236215" bottom="0.59055118110236215" header="0" footer="0"/>
  <pageSetup paperSize="9" scale="8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AI87"/>
  <sheetViews>
    <sheetView zoomScaleNormal="100" workbookViewId="0"/>
  </sheetViews>
  <sheetFormatPr baseColWidth="10" defaultColWidth="11.42578125" defaultRowHeight="12.75" x14ac:dyDescent="0.2"/>
  <cols>
    <col min="1" max="1" width="20.7109375" style="8" customWidth="1"/>
    <col min="2" max="2" width="6" style="8" customWidth="1"/>
    <col min="3" max="19" width="7.140625" style="8" customWidth="1"/>
    <col min="20" max="35" width="11.42578125" style="6"/>
    <col min="36" max="16384" width="11.42578125" style="8"/>
  </cols>
  <sheetData>
    <row r="1" spans="1:35" ht="15.75" customHeight="1" x14ac:dyDescent="0.2">
      <c r="A1" s="16" t="s">
        <v>355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5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35" s="9" customFormat="1" ht="18.75" customHeight="1" x14ac:dyDescent="0.2">
      <c r="A3" s="59"/>
      <c r="B3" s="59"/>
      <c r="C3" s="60" t="s">
        <v>59</v>
      </c>
      <c r="D3" s="60" t="s">
        <v>60</v>
      </c>
      <c r="E3" s="60" t="s">
        <v>61</v>
      </c>
      <c r="F3" s="60" t="s">
        <v>62</v>
      </c>
      <c r="G3" s="60" t="s">
        <v>63</v>
      </c>
      <c r="H3" s="60" t="s">
        <v>64</v>
      </c>
      <c r="I3" s="60" t="s">
        <v>65</v>
      </c>
      <c r="J3" s="60" t="s">
        <v>66</v>
      </c>
      <c r="K3" s="60" t="s">
        <v>67</v>
      </c>
      <c r="L3" s="60" t="s">
        <v>68</v>
      </c>
      <c r="M3" s="60" t="s">
        <v>69</v>
      </c>
      <c r="N3" s="60" t="s">
        <v>70</v>
      </c>
      <c r="O3" s="60" t="s">
        <v>71</v>
      </c>
      <c r="P3" s="60" t="s">
        <v>72</v>
      </c>
      <c r="Q3" s="60" t="s">
        <v>73</v>
      </c>
      <c r="R3" s="60" t="s">
        <v>74</v>
      </c>
      <c r="S3" s="60" t="s">
        <v>174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ht="15" customHeight="1" x14ac:dyDescent="0.2">
      <c r="A4" s="6" t="s">
        <v>263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6"/>
      <c r="O4" s="6"/>
      <c r="P4" s="6"/>
      <c r="Q4" s="6"/>
      <c r="R4" s="6"/>
      <c r="S4" s="6"/>
    </row>
    <row r="5" spans="1:35" s="9" customFormat="1" ht="15" customHeight="1" x14ac:dyDescent="0.2">
      <c r="A5" s="35" t="s">
        <v>29</v>
      </c>
      <c r="B5" s="102" t="s">
        <v>28</v>
      </c>
      <c r="C5" s="43">
        <v>12</v>
      </c>
      <c r="D5" s="43">
        <v>2</v>
      </c>
      <c r="E5" s="43">
        <v>0</v>
      </c>
      <c r="F5" s="43">
        <v>0</v>
      </c>
      <c r="G5" s="43">
        <v>1</v>
      </c>
      <c r="H5" s="43">
        <v>2</v>
      </c>
      <c r="I5" s="43">
        <v>5</v>
      </c>
      <c r="J5" s="43">
        <v>0</v>
      </c>
      <c r="K5" s="43">
        <v>5</v>
      </c>
      <c r="L5" s="43">
        <v>6</v>
      </c>
      <c r="M5" s="43">
        <v>16</v>
      </c>
      <c r="N5" s="43">
        <v>23</v>
      </c>
      <c r="O5" s="43">
        <v>14</v>
      </c>
      <c r="P5" s="43">
        <v>0</v>
      </c>
      <c r="Q5" s="43">
        <v>9</v>
      </c>
      <c r="R5" s="43">
        <v>2</v>
      </c>
      <c r="S5" s="43">
        <v>3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s="9" customFormat="1" ht="15" customHeight="1" x14ac:dyDescent="0.2">
      <c r="A6" s="35"/>
      <c r="B6" s="102" t="s">
        <v>185</v>
      </c>
      <c r="C6" s="43">
        <v>7</v>
      </c>
      <c r="D6" s="43">
        <v>6</v>
      </c>
      <c r="E6" s="43">
        <v>0</v>
      </c>
      <c r="F6" s="43">
        <v>0</v>
      </c>
      <c r="G6" s="43">
        <v>5</v>
      </c>
      <c r="H6" s="43">
        <v>6</v>
      </c>
      <c r="I6" s="43">
        <v>5</v>
      </c>
      <c r="J6" s="43">
        <v>0</v>
      </c>
      <c r="K6" s="43">
        <v>6</v>
      </c>
      <c r="L6" s="43">
        <v>8</v>
      </c>
      <c r="M6" s="43">
        <v>8</v>
      </c>
      <c r="N6" s="43">
        <v>8</v>
      </c>
      <c r="O6" s="43">
        <v>12</v>
      </c>
      <c r="P6" s="43">
        <v>0</v>
      </c>
      <c r="Q6" s="43">
        <v>8</v>
      </c>
      <c r="R6" s="43">
        <v>4</v>
      </c>
      <c r="S6" s="43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9" customFormat="1" ht="15" customHeight="1" x14ac:dyDescent="0.2">
      <c r="A7" s="34" t="s">
        <v>188</v>
      </c>
      <c r="B7" s="103" t="s">
        <v>28</v>
      </c>
      <c r="C7" s="104">
        <v>19</v>
      </c>
      <c r="D7" s="104">
        <v>10</v>
      </c>
      <c r="E7" s="104">
        <v>0</v>
      </c>
      <c r="F7" s="104">
        <v>5</v>
      </c>
      <c r="G7" s="104">
        <v>4</v>
      </c>
      <c r="H7" s="104">
        <v>5</v>
      </c>
      <c r="I7" s="104">
        <v>6</v>
      </c>
      <c r="J7" s="104">
        <v>0</v>
      </c>
      <c r="K7" s="104">
        <v>4</v>
      </c>
      <c r="L7" s="104">
        <v>5</v>
      </c>
      <c r="M7" s="104">
        <v>12</v>
      </c>
      <c r="N7" s="104">
        <v>11</v>
      </c>
      <c r="O7" s="104">
        <v>13</v>
      </c>
      <c r="P7" s="104">
        <v>2</v>
      </c>
      <c r="Q7" s="104">
        <v>0</v>
      </c>
      <c r="R7" s="104">
        <v>0</v>
      </c>
      <c r="S7" s="44">
        <v>4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9" customFormat="1" ht="15" customHeight="1" x14ac:dyDescent="0.2">
      <c r="A8" s="34"/>
      <c r="B8" s="103" t="s">
        <v>185</v>
      </c>
      <c r="C8" s="44">
        <v>7</v>
      </c>
      <c r="D8" s="44">
        <v>5</v>
      </c>
      <c r="E8" s="44">
        <v>0</v>
      </c>
      <c r="F8" s="44">
        <v>3</v>
      </c>
      <c r="G8" s="44">
        <v>4</v>
      </c>
      <c r="H8" s="44">
        <v>6</v>
      </c>
      <c r="I8" s="44">
        <v>5</v>
      </c>
      <c r="J8" s="44">
        <v>0</v>
      </c>
      <c r="K8" s="44">
        <v>4</v>
      </c>
      <c r="L8" s="44">
        <v>6</v>
      </c>
      <c r="M8" s="44">
        <v>10</v>
      </c>
      <c r="N8" s="44">
        <v>10</v>
      </c>
      <c r="O8" s="44">
        <v>10</v>
      </c>
      <c r="P8" s="44">
        <v>6</v>
      </c>
      <c r="Q8" s="44">
        <v>0</v>
      </c>
      <c r="R8" s="44">
        <v>0</v>
      </c>
      <c r="S8" s="44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9" customFormat="1" ht="15" customHeight="1" x14ac:dyDescent="0.2">
      <c r="A9" s="35" t="s">
        <v>17</v>
      </c>
      <c r="B9" s="102" t="s">
        <v>28</v>
      </c>
      <c r="C9" s="43">
        <v>25</v>
      </c>
      <c r="D9" s="43">
        <v>5</v>
      </c>
      <c r="E9" s="43">
        <v>0</v>
      </c>
      <c r="F9" s="43">
        <v>1</v>
      </c>
      <c r="G9" s="43">
        <v>11</v>
      </c>
      <c r="H9" s="43">
        <v>13</v>
      </c>
      <c r="I9" s="43">
        <v>4</v>
      </c>
      <c r="J9" s="43">
        <v>4</v>
      </c>
      <c r="K9" s="43">
        <v>1</v>
      </c>
      <c r="L9" s="43">
        <v>0</v>
      </c>
      <c r="M9" s="43">
        <v>5</v>
      </c>
      <c r="N9" s="43">
        <v>9</v>
      </c>
      <c r="O9" s="43">
        <v>6</v>
      </c>
      <c r="P9" s="43">
        <v>1</v>
      </c>
      <c r="Q9" s="43">
        <v>2</v>
      </c>
      <c r="R9" s="43">
        <v>2</v>
      </c>
      <c r="S9" s="43">
        <v>11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9" customFormat="1" ht="15" customHeight="1" x14ac:dyDescent="0.2">
      <c r="A10" s="35"/>
      <c r="B10" s="102" t="s">
        <v>185</v>
      </c>
      <c r="C10" s="43">
        <v>6</v>
      </c>
      <c r="D10" s="43">
        <v>6</v>
      </c>
      <c r="E10" s="43">
        <v>0</v>
      </c>
      <c r="F10" s="43">
        <v>4</v>
      </c>
      <c r="G10" s="43">
        <v>6</v>
      </c>
      <c r="H10" s="43">
        <v>7</v>
      </c>
      <c r="I10" s="43">
        <v>8</v>
      </c>
      <c r="J10" s="43">
        <v>8</v>
      </c>
      <c r="K10" s="43">
        <v>7</v>
      </c>
      <c r="L10" s="43">
        <v>0</v>
      </c>
      <c r="M10" s="43">
        <v>6</v>
      </c>
      <c r="N10" s="43">
        <v>3</v>
      </c>
      <c r="O10" s="43">
        <v>6</v>
      </c>
      <c r="P10" s="43">
        <v>3</v>
      </c>
      <c r="Q10" s="43">
        <v>6</v>
      </c>
      <c r="R10" s="43">
        <v>5</v>
      </c>
      <c r="S10" s="43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9" customFormat="1" ht="15" customHeight="1" x14ac:dyDescent="0.2">
      <c r="A11" s="34" t="s">
        <v>18</v>
      </c>
      <c r="B11" s="103" t="s">
        <v>28</v>
      </c>
      <c r="C11" s="104">
        <v>23</v>
      </c>
      <c r="D11" s="104">
        <v>10</v>
      </c>
      <c r="E11" s="104">
        <v>3</v>
      </c>
      <c r="F11" s="104">
        <v>1</v>
      </c>
      <c r="G11" s="104">
        <v>7</v>
      </c>
      <c r="H11" s="104">
        <v>17</v>
      </c>
      <c r="I11" s="104">
        <v>6</v>
      </c>
      <c r="J11" s="104">
        <v>1</v>
      </c>
      <c r="K11" s="104">
        <v>1</v>
      </c>
      <c r="L11" s="104">
        <v>1</v>
      </c>
      <c r="M11" s="104">
        <v>2</v>
      </c>
      <c r="N11" s="104">
        <v>3</v>
      </c>
      <c r="O11" s="104">
        <v>3</v>
      </c>
      <c r="P11" s="104">
        <v>2</v>
      </c>
      <c r="Q11" s="104">
        <v>0</v>
      </c>
      <c r="R11" s="104">
        <v>1</v>
      </c>
      <c r="S11" s="44">
        <v>19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9" customFormat="1" ht="15" customHeight="1" x14ac:dyDescent="0.2">
      <c r="A12" s="34"/>
      <c r="B12" s="103" t="s">
        <v>185</v>
      </c>
      <c r="C12" s="44">
        <v>7</v>
      </c>
      <c r="D12" s="44">
        <v>5</v>
      </c>
      <c r="E12" s="44">
        <v>4</v>
      </c>
      <c r="F12" s="44">
        <v>6</v>
      </c>
      <c r="G12" s="44">
        <v>6</v>
      </c>
      <c r="H12" s="44">
        <v>7</v>
      </c>
      <c r="I12" s="44">
        <v>6</v>
      </c>
      <c r="J12" s="44">
        <v>9</v>
      </c>
      <c r="K12" s="44">
        <v>5</v>
      </c>
      <c r="L12" s="44">
        <v>3</v>
      </c>
      <c r="M12" s="44">
        <v>13</v>
      </c>
      <c r="N12" s="44">
        <v>4</v>
      </c>
      <c r="O12" s="44">
        <v>3</v>
      </c>
      <c r="P12" s="44">
        <v>4</v>
      </c>
      <c r="Q12" s="44">
        <v>0</v>
      </c>
      <c r="R12" s="44">
        <v>4</v>
      </c>
      <c r="S12" s="44"/>
      <c r="T12" s="6" t="s">
        <v>254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9" customFormat="1" ht="15" customHeight="1" x14ac:dyDescent="0.2">
      <c r="A13" s="35" t="s">
        <v>19</v>
      </c>
      <c r="B13" s="102" t="s">
        <v>28</v>
      </c>
      <c r="C13" s="43">
        <v>18</v>
      </c>
      <c r="D13" s="43">
        <v>6</v>
      </c>
      <c r="E13" s="43">
        <v>4</v>
      </c>
      <c r="F13" s="43">
        <v>2</v>
      </c>
      <c r="G13" s="43">
        <v>10</v>
      </c>
      <c r="H13" s="43">
        <v>14</v>
      </c>
      <c r="I13" s="43">
        <v>6</v>
      </c>
      <c r="J13" s="43">
        <v>2</v>
      </c>
      <c r="K13" s="43">
        <v>1</v>
      </c>
      <c r="L13" s="43">
        <v>0</v>
      </c>
      <c r="M13" s="43">
        <v>3</v>
      </c>
      <c r="N13" s="43">
        <v>8</v>
      </c>
      <c r="O13" s="43">
        <v>12</v>
      </c>
      <c r="P13" s="43">
        <v>0</v>
      </c>
      <c r="Q13" s="43">
        <v>1</v>
      </c>
      <c r="R13" s="43">
        <v>1</v>
      </c>
      <c r="S13" s="43">
        <v>12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s="9" customFormat="1" ht="15" customHeight="1" x14ac:dyDescent="0.2">
      <c r="A14" s="35"/>
      <c r="B14" s="102" t="s">
        <v>185</v>
      </c>
      <c r="C14" s="43">
        <v>8</v>
      </c>
      <c r="D14" s="43">
        <v>4</v>
      </c>
      <c r="E14" s="43">
        <v>4</v>
      </c>
      <c r="F14" s="43">
        <v>2</v>
      </c>
      <c r="G14" s="43">
        <v>7</v>
      </c>
      <c r="H14" s="43">
        <v>9</v>
      </c>
      <c r="I14" s="43">
        <v>8</v>
      </c>
      <c r="J14" s="43">
        <v>6</v>
      </c>
      <c r="K14" s="43">
        <v>3</v>
      </c>
      <c r="L14" s="43">
        <v>0</v>
      </c>
      <c r="M14" s="43">
        <v>9</v>
      </c>
      <c r="N14" s="43">
        <v>10</v>
      </c>
      <c r="O14" s="43">
        <v>10</v>
      </c>
      <c r="P14" s="43">
        <v>0</v>
      </c>
      <c r="Q14" s="43">
        <v>3</v>
      </c>
      <c r="R14" s="43">
        <v>4</v>
      </c>
      <c r="S14" s="43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9" customFormat="1" ht="15" customHeight="1" x14ac:dyDescent="0.2">
      <c r="A15" s="34" t="s">
        <v>20</v>
      </c>
      <c r="B15" s="103" t="s">
        <v>28</v>
      </c>
      <c r="C15" s="104">
        <v>14</v>
      </c>
      <c r="D15" s="104">
        <v>10</v>
      </c>
      <c r="E15" s="104">
        <v>4</v>
      </c>
      <c r="F15" s="104">
        <v>2</v>
      </c>
      <c r="G15" s="104">
        <v>21</v>
      </c>
      <c r="H15" s="104">
        <v>14</v>
      </c>
      <c r="I15" s="104">
        <v>6</v>
      </c>
      <c r="J15" s="104">
        <v>2</v>
      </c>
      <c r="K15" s="104">
        <v>0</v>
      </c>
      <c r="L15" s="104">
        <v>1</v>
      </c>
      <c r="M15" s="104">
        <v>0</v>
      </c>
      <c r="N15" s="104">
        <v>9</v>
      </c>
      <c r="O15" s="104">
        <v>4</v>
      </c>
      <c r="P15" s="104">
        <v>0</v>
      </c>
      <c r="Q15" s="104">
        <v>0</v>
      </c>
      <c r="R15" s="104">
        <v>0</v>
      </c>
      <c r="S15" s="44">
        <v>13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s="9" customFormat="1" ht="15" customHeight="1" x14ac:dyDescent="0.2">
      <c r="A16" s="34"/>
      <c r="B16" s="103" t="s">
        <v>185</v>
      </c>
      <c r="C16" s="44">
        <v>6</v>
      </c>
      <c r="D16" s="44">
        <v>5</v>
      </c>
      <c r="E16" s="44">
        <v>3</v>
      </c>
      <c r="F16" s="44">
        <v>4</v>
      </c>
      <c r="G16" s="44">
        <v>6</v>
      </c>
      <c r="H16" s="44">
        <v>9</v>
      </c>
      <c r="I16" s="44">
        <v>8</v>
      </c>
      <c r="J16" s="44">
        <v>6</v>
      </c>
      <c r="K16" s="44">
        <v>0</v>
      </c>
      <c r="L16" s="44">
        <v>8</v>
      </c>
      <c r="M16" s="44">
        <v>0</v>
      </c>
      <c r="N16" s="44">
        <v>7</v>
      </c>
      <c r="O16" s="44">
        <v>5</v>
      </c>
      <c r="P16" s="44">
        <v>0</v>
      </c>
      <c r="Q16" s="44">
        <v>0</v>
      </c>
      <c r="R16" s="44">
        <v>0</v>
      </c>
      <c r="S16" s="44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s="9" customFormat="1" ht="15" customHeight="1" x14ac:dyDescent="0.2">
      <c r="A17" s="35" t="s">
        <v>21</v>
      </c>
      <c r="B17" s="102" t="s">
        <v>28</v>
      </c>
      <c r="C17" s="43">
        <v>13</v>
      </c>
      <c r="D17" s="43">
        <v>11</v>
      </c>
      <c r="E17" s="43">
        <v>4</v>
      </c>
      <c r="F17" s="43">
        <v>3</v>
      </c>
      <c r="G17" s="43">
        <v>16</v>
      </c>
      <c r="H17" s="43">
        <v>16</v>
      </c>
      <c r="I17" s="43">
        <v>5</v>
      </c>
      <c r="J17" s="43">
        <v>0</v>
      </c>
      <c r="K17" s="43">
        <v>1</v>
      </c>
      <c r="L17" s="43">
        <v>0</v>
      </c>
      <c r="M17" s="43">
        <v>1</v>
      </c>
      <c r="N17" s="43">
        <v>10</v>
      </c>
      <c r="O17" s="43">
        <v>4</v>
      </c>
      <c r="P17" s="43">
        <v>1</v>
      </c>
      <c r="Q17" s="43">
        <v>1</v>
      </c>
      <c r="R17" s="43">
        <v>4</v>
      </c>
      <c r="S17" s="43">
        <v>10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s="9" customFormat="1" ht="15" customHeight="1" x14ac:dyDescent="0.2">
      <c r="A18" s="35"/>
      <c r="B18" s="102" t="s">
        <v>185</v>
      </c>
      <c r="C18" s="43">
        <v>6</v>
      </c>
      <c r="D18" s="43">
        <v>6</v>
      </c>
      <c r="E18" s="43">
        <v>4</v>
      </c>
      <c r="F18" s="43">
        <v>3</v>
      </c>
      <c r="G18" s="43">
        <v>9</v>
      </c>
      <c r="H18" s="43">
        <v>10</v>
      </c>
      <c r="I18" s="43">
        <v>9</v>
      </c>
      <c r="J18" s="43">
        <v>0</v>
      </c>
      <c r="K18" s="43">
        <v>3</v>
      </c>
      <c r="L18" s="43">
        <v>0</v>
      </c>
      <c r="M18" s="43">
        <v>13</v>
      </c>
      <c r="N18" s="43">
        <v>4</v>
      </c>
      <c r="O18" s="43">
        <v>5</v>
      </c>
      <c r="P18" s="43">
        <v>3</v>
      </c>
      <c r="Q18" s="43">
        <v>6</v>
      </c>
      <c r="R18" s="43">
        <v>5</v>
      </c>
      <c r="S18" s="43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s="9" customFormat="1" ht="15" customHeight="1" x14ac:dyDescent="0.2">
      <c r="A19" s="34" t="s">
        <v>22</v>
      </c>
      <c r="B19" s="103" t="s">
        <v>28</v>
      </c>
      <c r="C19" s="104">
        <v>19</v>
      </c>
      <c r="D19" s="104">
        <v>10</v>
      </c>
      <c r="E19" s="104">
        <v>4</v>
      </c>
      <c r="F19" s="104">
        <v>4</v>
      </c>
      <c r="G19" s="104">
        <v>17</v>
      </c>
      <c r="H19" s="104">
        <v>11</v>
      </c>
      <c r="I19" s="104">
        <v>3</v>
      </c>
      <c r="J19" s="104">
        <v>1</v>
      </c>
      <c r="K19" s="104">
        <v>1</v>
      </c>
      <c r="L19" s="104">
        <v>2</v>
      </c>
      <c r="M19" s="104">
        <v>0</v>
      </c>
      <c r="N19" s="104">
        <v>3</v>
      </c>
      <c r="O19" s="104">
        <v>2</v>
      </c>
      <c r="P19" s="104">
        <v>2</v>
      </c>
      <c r="Q19" s="104">
        <v>0</v>
      </c>
      <c r="R19" s="104">
        <v>2</v>
      </c>
      <c r="S19" s="44">
        <v>19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s="9" customFormat="1" ht="15" customHeight="1" x14ac:dyDescent="0.2">
      <c r="A20" s="34"/>
      <c r="B20" s="103" t="s">
        <v>185</v>
      </c>
      <c r="C20" s="44">
        <v>6</v>
      </c>
      <c r="D20" s="44">
        <v>5</v>
      </c>
      <c r="E20" s="44">
        <v>4</v>
      </c>
      <c r="F20" s="44">
        <v>5</v>
      </c>
      <c r="G20" s="44">
        <v>7</v>
      </c>
      <c r="H20" s="44">
        <v>6</v>
      </c>
      <c r="I20" s="44">
        <v>10</v>
      </c>
      <c r="J20" s="44">
        <v>6</v>
      </c>
      <c r="K20" s="44">
        <v>4</v>
      </c>
      <c r="L20" s="44">
        <v>4</v>
      </c>
      <c r="M20" s="44">
        <v>0</v>
      </c>
      <c r="N20" s="44">
        <v>8</v>
      </c>
      <c r="O20" s="44">
        <v>4</v>
      </c>
      <c r="P20" s="44">
        <v>4</v>
      </c>
      <c r="Q20" s="44">
        <v>0</v>
      </c>
      <c r="R20" s="44">
        <v>2</v>
      </c>
      <c r="S20" s="44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9" customFormat="1" ht="15" customHeight="1" x14ac:dyDescent="0.2">
      <c r="A21" s="35" t="s">
        <v>23</v>
      </c>
      <c r="B21" s="102" t="s">
        <v>28</v>
      </c>
      <c r="C21" s="43">
        <v>22</v>
      </c>
      <c r="D21" s="43">
        <v>4</v>
      </c>
      <c r="E21" s="43">
        <v>0</v>
      </c>
      <c r="F21" s="43">
        <v>3</v>
      </c>
      <c r="G21" s="43">
        <v>11</v>
      </c>
      <c r="H21" s="43">
        <v>18</v>
      </c>
      <c r="I21" s="43">
        <v>4</v>
      </c>
      <c r="J21" s="43">
        <v>0</v>
      </c>
      <c r="K21" s="43">
        <v>1</v>
      </c>
      <c r="L21" s="43">
        <v>0</v>
      </c>
      <c r="M21" s="43">
        <v>9</v>
      </c>
      <c r="N21" s="43">
        <v>4</v>
      </c>
      <c r="O21" s="43">
        <v>2</v>
      </c>
      <c r="P21" s="43">
        <v>1</v>
      </c>
      <c r="Q21" s="43">
        <v>0</v>
      </c>
      <c r="R21" s="43">
        <v>1</v>
      </c>
      <c r="S21" s="43">
        <v>20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9" customFormat="1" ht="15" customHeight="1" x14ac:dyDescent="0.2">
      <c r="A22" s="35"/>
      <c r="B22" s="102" t="s">
        <v>185</v>
      </c>
      <c r="C22" s="43">
        <v>7</v>
      </c>
      <c r="D22" s="43">
        <v>4</v>
      </c>
      <c r="E22" s="43">
        <v>0</v>
      </c>
      <c r="F22" s="43">
        <v>3</v>
      </c>
      <c r="G22" s="43">
        <v>8</v>
      </c>
      <c r="H22" s="43">
        <v>8</v>
      </c>
      <c r="I22" s="43">
        <v>7</v>
      </c>
      <c r="J22" s="43">
        <v>0</v>
      </c>
      <c r="K22" s="43">
        <v>4</v>
      </c>
      <c r="L22" s="43">
        <v>0</v>
      </c>
      <c r="M22" s="43">
        <v>4</v>
      </c>
      <c r="N22" s="43">
        <v>6</v>
      </c>
      <c r="O22" s="43">
        <v>3</v>
      </c>
      <c r="P22" s="43">
        <v>2</v>
      </c>
      <c r="Q22" s="43">
        <v>0</v>
      </c>
      <c r="R22" s="43">
        <v>4</v>
      </c>
      <c r="S22" s="43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s="9" customFormat="1" ht="15" customHeight="1" x14ac:dyDescent="0.2">
      <c r="A23" s="34" t="s">
        <v>24</v>
      </c>
      <c r="B23" s="103" t="s">
        <v>28</v>
      </c>
      <c r="C23" s="104">
        <v>9</v>
      </c>
      <c r="D23" s="104">
        <v>4</v>
      </c>
      <c r="E23" s="104">
        <v>0</v>
      </c>
      <c r="F23" s="104">
        <v>0</v>
      </c>
      <c r="G23" s="104">
        <v>4</v>
      </c>
      <c r="H23" s="104">
        <v>18</v>
      </c>
      <c r="I23" s="104">
        <v>8</v>
      </c>
      <c r="J23" s="104">
        <v>1</v>
      </c>
      <c r="K23" s="104">
        <v>2</v>
      </c>
      <c r="L23" s="104">
        <v>3</v>
      </c>
      <c r="M23" s="104">
        <v>4</v>
      </c>
      <c r="N23" s="104">
        <v>13</v>
      </c>
      <c r="O23" s="104">
        <v>5</v>
      </c>
      <c r="P23" s="104">
        <v>2</v>
      </c>
      <c r="Q23" s="104">
        <v>0</v>
      </c>
      <c r="R23" s="104">
        <v>0</v>
      </c>
      <c r="S23" s="44">
        <v>27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9" customFormat="1" ht="15" customHeight="1" x14ac:dyDescent="0.2">
      <c r="A24" s="34"/>
      <c r="B24" s="103" t="s">
        <v>185</v>
      </c>
      <c r="C24" s="44">
        <v>5</v>
      </c>
      <c r="D24" s="44">
        <v>4</v>
      </c>
      <c r="E24" s="44">
        <v>0</v>
      </c>
      <c r="F24" s="44">
        <v>0</v>
      </c>
      <c r="G24" s="44">
        <v>6</v>
      </c>
      <c r="H24" s="44">
        <v>7</v>
      </c>
      <c r="I24" s="44">
        <v>6</v>
      </c>
      <c r="J24" s="44">
        <v>6</v>
      </c>
      <c r="K24" s="44">
        <v>4</v>
      </c>
      <c r="L24" s="44">
        <v>4</v>
      </c>
      <c r="M24" s="44">
        <v>9</v>
      </c>
      <c r="N24" s="44">
        <v>5</v>
      </c>
      <c r="O24" s="44">
        <v>7</v>
      </c>
      <c r="P24" s="44">
        <v>6</v>
      </c>
      <c r="Q24" s="44">
        <v>0</v>
      </c>
      <c r="R24" s="44">
        <v>0</v>
      </c>
      <c r="S24" s="44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s="9" customFormat="1" ht="15" customHeight="1" x14ac:dyDescent="0.2">
      <c r="A25" s="35" t="s">
        <v>25</v>
      </c>
      <c r="B25" s="102" t="s">
        <v>28</v>
      </c>
      <c r="C25" s="43">
        <v>16</v>
      </c>
      <c r="D25" s="43">
        <v>2</v>
      </c>
      <c r="E25" s="43">
        <v>1</v>
      </c>
      <c r="F25" s="43">
        <v>0</v>
      </c>
      <c r="G25" s="43">
        <v>6</v>
      </c>
      <c r="H25" s="43">
        <v>2</v>
      </c>
      <c r="I25" s="43">
        <v>3</v>
      </c>
      <c r="J25" s="43">
        <v>4</v>
      </c>
      <c r="K25" s="43">
        <v>1</v>
      </c>
      <c r="L25" s="43">
        <v>1</v>
      </c>
      <c r="M25" s="43">
        <v>10</v>
      </c>
      <c r="N25" s="43">
        <v>18</v>
      </c>
      <c r="O25" s="43">
        <v>16</v>
      </c>
      <c r="P25" s="43">
        <v>0</v>
      </c>
      <c r="Q25" s="43">
        <v>7</v>
      </c>
      <c r="R25" s="43">
        <v>3</v>
      </c>
      <c r="S25" s="43">
        <v>10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s="9" customFormat="1" ht="15" customHeight="1" x14ac:dyDescent="0.2">
      <c r="A26" s="35"/>
      <c r="B26" s="102" t="s">
        <v>185</v>
      </c>
      <c r="C26" s="43">
        <v>6</v>
      </c>
      <c r="D26" s="43">
        <v>6</v>
      </c>
      <c r="E26" s="43">
        <v>3</v>
      </c>
      <c r="F26" s="43">
        <v>0</v>
      </c>
      <c r="G26" s="43">
        <v>5</v>
      </c>
      <c r="H26" s="43">
        <v>4</v>
      </c>
      <c r="I26" s="43">
        <v>6</v>
      </c>
      <c r="J26" s="43">
        <v>6</v>
      </c>
      <c r="K26" s="43">
        <v>6</v>
      </c>
      <c r="L26" s="43">
        <v>2</v>
      </c>
      <c r="M26" s="43">
        <v>7</v>
      </c>
      <c r="N26" s="43">
        <v>7</v>
      </c>
      <c r="O26" s="43">
        <v>7</v>
      </c>
      <c r="P26" s="43">
        <v>0</v>
      </c>
      <c r="Q26" s="43">
        <v>4</v>
      </c>
      <c r="R26" s="43">
        <v>7</v>
      </c>
      <c r="S26" s="43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s="9" customFormat="1" ht="15" customHeight="1" x14ac:dyDescent="0.2">
      <c r="A27" s="34" t="s">
        <v>26</v>
      </c>
      <c r="B27" s="103" t="s">
        <v>28</v>
      </c>
      <c r="C27" s="44">
        <v>17</v>
      </c>
      <c r="D27" s="44">
        <v>1</v>
      </c>
      <c r="E27" s="44">
        <v>0</v>
      </c>
      <c r="F27" s="44">
        <v>0</v>
      </c>
      <c r="G27" s="44">
        <v>1</v>
      </c>
      <c r="H27" s="44">
        <v>1</v>
      </c>
      <c r="I27" s="44">
        <v>0</v>
      </c>
      <c r="J27" s="44">
        <v>3</v>
      </c>
      <c r="K27" s="44">
        <v>2</v>
      </c>
      <c r="L27" s="44">
        <v>5</v>
      </c>
      <c r="M27" s="44">
        <v>12</v>
      </c>
      <c r="N27" s="44">
        <v>23</v>
      </c>
      <c r="O27" s="44">
        <v>9</v>
      </c>
      <c r="P27" s="44">
        <v>4</v>
      </c>
      <c r="Q27" s="44">
        <v>3</v>
      </c>
      <c r="R27" s="44">
        <v>3</v>
      </c>
      <c r="S27" s="44">
        <v>16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s="9" customFormat="1" ht="15" customHeight="1" x14ac:dyDescent="0.2">
      <c r="A28" s="34"/>
      <c r="B28" s="103" t="s">
        <v>185</v>
      </c>
      <c r="C28" s="44">
        <v>5</v>
      </c>
      <c r="D28" s="44">
        <v>6</v>
      </c>
      <c r="E28" s="44">
        <v>0</v>
      </c>
      <c r="F28" s="44">
        <v>0</v>
      </c>
      <c r="G28" s="44">
        <v>4</v>
      </c>
      <c r="H28" s="44">
        <v>6</v>
      </c>
      <c r="I28" s="44">
        <v>0</v>
      </c>
      <c r="J28" s="44">
        <v>5</v>
      </c>
      <c r="K28" s="44">
        <v>12</v>
      </c>
      <c r="L28" s="44">
        <v>7</v>
      </c>
      <c r="M28" s="44">
        <v>10</v>
      </c>
      <c r="N28" s="44">
        <v>9</v>
      </c>
      <c r="O28" s="44">
        <v>10</v>
      </c>
      <c r="P28" s="44">
        <v>10</v>
      </c>
      <c r="Q28" s="44">
        <v>7</v>
      </c>
      <c r="R28" s="44">
        <v>11</v>
      </c>
      <c r="S28" s="44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s="9" customFormat="1" ht="15" customHeight="1" x14ac:dyDescent="0.2">
      <c r="A29" s="35" t="s">
        <v>251</v>
      </c>
      <c r="B29" s="102" t="s">
        <v>28</v>
      </c>
      <c r="C29" s="43">
        <f>AVERAGE(C5,C7,C9,C11,C13,C15,C17,C19,C21,C23,C25,C27)</f>
        <v>17.25</v>
      </c>
      <c r="D29" s="43">
        <f t="shared" ref="D29:R30" si="0">AVERAGE(D5,D7,D9,D11,D13,D15,D17,D19,D21,D23,D25,D27)</f>
        <v>6.25</v>
      </c>
      <c r="E29" s="43">
        <f t="shared" si="0"/>
        <v>1.6666666666666667</v>
      </c>
      <c r="F29" s="43">
        <f t="shared" si="0"/>
        <v>1.75</v>
      </c>
      <c r="G29" s="43">
        <f t="shared" si="0"/>
        <v>9.0833333333333339</v>
      </c>
      <c r="H29" s="43">
        <f t="shared" si="0"/>
        <v>10.916666666666666</v>
      </c>
      <c r="I29" s="43">
        <f>AVERAGE(I5,I7,I9,I11,I13,I15,I17,I19,I21,I23,I25,I27)</f>
        <v>4.666666666666667</v>
      </c>
      <c r="J29" s="43">
        <f t="shared" si="0"/>
        <v>1.5</v>
      </c>
      <c r="K29" s="43">
        <f t="shared" si="0"/>
        <v>1.6666666666666667</v>
      </c>
      <c r="L29" s="43">
        <f t="shared" si="0"/>
        <v>2</v>
      </c>
      <c r="M29" s="43">
        <f t="shared" si="0"/>
        <v>6.166666666666667</v>
      </c>
      <c r="N29" s="43">
        <f t="shared" si="0"/>
        <v>11.166666666666666</v>
      </c>
      <c r="O29" s="43">
        <f t="shared" si="0"/>
        <v>7.5</v>
      </c>
      <c r="P29" s="43">
        <f t="shared" si="0"/>
        <v>1.25</v>
      </c>
      <c r="Q29" s="43">
        <f>AVERAGE(Q5,Q7,Q9,Q11,Q13,Q15,Q17,Q19,Q21,Q23,Q25,Q27)</f>
        <v>1.9166666666666667</v>
      </c>
      <c r="R29" s="43">
        <f t="shared" si="0"/>
        <v>1.5833333333333333</v>
      </c>
      <c r="S29" s="43">
        <f>AVERAGE(S5,S7,S9,S11,S13,S15,S17,S19,S21,S23,S25,S27)</f>
        <v>13.666666666666666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s="9" customFormat="1" ht="15" customHeight="1" x14ac:dyDescent="0.2">
      <c r="A30" s="35"/>
      <c r="B30" s="102" t="s">
        <v>185</v>
      </c>
      <c r="C30" s="43">
        <f>AVERAGE(C6,C8,C10,C12,C14,C16,C18,C20,C22,C24,C26,C28)</f>
        <v>6.333333333333333</v>
      </c>
      <c r="D30" s="43">
        <f t="shared" si="0"/>
        <v>5.166666666666667</v>
      </c>
      <c r="E30" s="43">
        <f t="shared" si="0"/>
        <v>1.8333333333333333</v>
      </c>
      <c r="F30" s="43">
        <f>AVERAGE(F6,F8,F10,F12,F14,F16,F18,F20,F22,F24,F26,F28)</f>
        <v>2.5</v>
      </c>
      <c r="G30" s="43">
        <f t="shared" si="0"/>
        <v>6.083333333333333</v>
      </c>
      <c r="H30" s="43">
        <f t="shared" si="0"/>
        <v>7.083333333333333</v>
      </c>
      <c r="I30" s="43">
        <f t="shared" si="0"/>
        <v>6.5</v>
      </c>
      <c r="J30" s="43">
        <f t="shared" si="0"/>
        <v>4.333333333333333</v>
      </c>
      <c r="K30" s="43">
        <f t="shared" si="0"/>
        <v>4.833333333333333</v>
      </c>
      <c r="L30" s="43">
        <f t="shared" si="0"/>
        <v>3.5</v>
      </c>
      <c r="M30" s="43">
        <f t="shared" si="0"/>
        <v>7.416666666666667</v>
      </c>
      <c r="N30" s="43">
        <f>AVERAGE(N6,N8,N10,N12,N14,N16,N18,N20,N22,N24,N26,N28)</f>
        <v>6.75</v>
      </c>
      <c r="O30" s="43">
        <f t="shared" si="0"/>
        <v>6.833333333333333</v>
      </c>
      <c r="P30" s="43">
        <f t="shared" si="0"/>
        <v>3.1666666666666665</v>
      </c>
      <c r="Q30" s="43">
        <f t="shared" si="0"/>
        <v>2.8333333333333335</v>
      </c>
      <c r="R30" s="43">
        <f>AVERAGE(R6,R8,R10,R12,R14,R16,R18,R20,R22,R24,R26,R28)</f>
        <v>3.8333333333333335</v>
      </c>
      <c r="S30" s="43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s="19" customFormat="1" ht="15" customHeight="1" x14ac:dyDescent="0.2">
      <c r="A31" s="38" t="s">
        <v>264</v>
      </c>
      <c r="B31" s="105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x14ac:dyDescent="0.2">
      <c r="A32" s="35" t="s">
        <v>29</v>
      </c>
      <c r="B32" s="102" t="s">
        <v>28</v>
      </c>
      <c r="C32" s="95">
        <v>2</v>
      </c>
      <c r="D32" s="95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1</v>
      </c>
      <c r="L32" s="95">
        <v>0</v>
      </c>
      <c r="M32" s="95">
        <v>2</v>
      </c>
      <c r="N32" s="95">
        <v>3</v>
      </c>
      <c r="O32" s="95">
        <v>55</v>
      </c>
      <c r="P32" s="95">
        <v>10</v>
      </c>
      <c r="Q32" s="95">
        <v>1</v>
      </c>
      <c r="R32" s="95">
        <v>2</v>
      </c>
      <c r="S32" s="95">
        <v>24</v>
      </c>
    </row>
    <row r="33" spans="1:20" ht="15" customHeight="1" x14ac:dyDescent="0.2">
      <c r="A33" s="35"/>
      <c r="B33" s="102" t="s">
        <v>185</v>
      </c>
      <c r="C33" s="95">
        <v>2</v>
      </c>
      <c r="D33" s="95"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3</v>
      </c>
      <c r="L33" s="95">
        <v>0</v>
      </c>
      <c r="M33" s="95">
        <v>3</v>
      </c>
      <c r="N33" s="95">
        <v>3</v>
      </c>
      <c r="O33" s="95">
        <v>8</v>
      </c>
      <c r="P33" s="95">
        <v>8</v>
      </c>
      <c r="Q33" s="95">
        <v>2</v>
      </c>
      <c r="R33" s="95">
        <v>2</v>
      </c>
      <c r="S33" s="95"/>
    </row>
    <row r="34" spans="1:20" ht="15" customHeight="1" x14ac:dyDescent="0.2">
      <c r="A34" s="34" t="s">
        <v>188</v>
      </c>
      <c r="B34" s="103" t="s">
        <v>28</v>
      </c>
      <c r="C34" s="44">
        <v>8</v>
      </c>
      <c r="D34" s="44">
        <v>5</v>
      </c>
      <c r="E34" s="44">
        <v>1</v>
      </c>
      <c r="F34" s="44">
        <v>1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1</v>
      </c>
      <c r="N34" s="44">
        <v>1</v>
      </c>
      <c r="O34" s="44">
        <v>36</v>
      </c>
      <c r="P34" s="44">
        <v>1</v>
      </c>
      <c r="Q34" s="44">
        <v>0</v>
      </c>
      <c r="R34" s="44">
        <v>2</v>
      </c>
      <c r="S34" s="44">
        <v>44</v>
      </c>
      <c r="T34" s="45"/>
    </row>
    <row r="35" spans="1:20" ht="15" customHeight="1" x14ac:dyDescent="0.2">
      <c r="A35" s="34"/>
      <c r="B35" s="103" t="s">
        <v>185</v>
      </c>
      <c r="C35" s="44">
        <v>3</v>
      </c>
      <c r="D35" s="44">
        <v>2</v>
      </c>
      <c r="E35" s="44">
        <v>2</v>
      </c>
      <c r="F35" s="44">
        <v>2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2</v>
      </c>
      <c r="N35" s="44">
        <v>4</v>
      </c>
      <c r="O35" s="44">
        <v>8</v>
      </c>
      <c r="P35" s="44">
        <v>3</v>
      </c>
      <c r="Q35" s="44">
        <v>0</v>
      </c>
      <c r="R35" s="44">
        <v>4</v>
      </c>
      <c r="S35" s="44"/>
    </row>
    <row r="36" spans="1:20" ht="15" customHeight="1" x14ac:dyDescent="0.2">
      <c r="A36" s="35" t="s">
        <v>17</v>
      </c>
      <c r="B36" s="102" t="s">
        <v>28</v>
      </c>
      <c r="C36" s="43">
        <v>11</v>
      </c>
      <c r="D36" s="43">
        <v>2</v>
      </c>
      <c r="E36" s="43">
        <v>2</v>
      </c>
      <c r="F36" s="43">
        <v>2</v>
      </c>
      <c r="G36" s="43">
        <v>3</v>
      </c>
      <c r="H36" s="43">
        <v>1</v>
      </c>
      <c r="I36" s="43">
        <v>0</v>
      </c>
      <c r="J36" s="43">
        <v>3</v>
      </c>
      <c r="K36" s="43">
        <v>3</v>
      </c>
      <c r="L36" s="43">
        <v>2</v>
      </c>
      <c r="M36" s="43">
        <v>1</v>
      </c>
      <c r="N36" s="43">
        <v>1</v>
      </c>
      <c r="O36" s="43">
        <v>14</v>
      </c>
      <c r="P36" s="43">
        <v>2</v>
      </c>
      <c r="Q36" s="43">
        <v>1</v>
      </c>
      <c r="R36" s="43">
        <v>3</v>
      </c>
      <c r="S36" s="43">
        <v>49</v>
      </c>
    </row>
    <row r="37" spans="1:20" ht="15" customHeight="1" x14ac:dyDescent="0.2">
      <c r="A37" s="35"/>
      <c r="B37" s="102" t="s">
        <v>185</v>
      </c>
      <c r="C37" s="43">
        <v>3</v>
      </c>
      <c r="D37" s="43">
        <v>3</v>
      </c>
      <c r="E37" s="43">
        <v>4</v>
      </c>
      <c r="F37" s="43">
        <v>2</v>
      </c>
      <c r="G37" s="43">
        <v>2</v>
      </c>
      <c r="H37" s="43">
        <v>2</v>
      </c>
      <c r="I37" s="43">
        <v>0</v>
      </c>
      <c r="J37" s="43">
        <v>2</v>
      </c>
      <c r="K37" s="43">
        <v>2</v>
      </c>
      <c r="L37" s="43">
        <v>2</v>
      </c>
      <c r="M37" s="43">
        <v>2</v>
      </c>
      <c r="N37" s="43">
        <v>4</v>
      </c>
      <c r="O37" s="43">
        <v>4</v>
      </c>
      <c r="P37" s="43">
        <v>4</v>
      </c>
      <c r="Q37" s="43">
        <v>3</v>
      </c>
      <c r="R37" s="43">
        <v>2</v>
      </c>
      <c r="S37" s="43"/>
    </row>
    <row r="38" spans="1:20" ht="15" customHeight="1" x14ac:dyDescent="0.2">
      <c r="A38" s="34" t="s">
        <v>18</v>
      </c>
      <c r="B38" s="103" t="s">
        <v>28</v>
      </c>
      <c r="C38" s="44">
        <v>7</v>
      </c>
      <c r="D38" s="44">
        <v>8</v>
      </c>
      <c r="E38" s="44">
        <v>8</v>
      </c>
      <c r="F38" s="44">
        <v>1</v>
      </c>
      <c r="G38" s="44">
        <v>0</v>
      </c>
      <c r="H38" s="44">
        <v>0</v>
      </c>
      <c r="I38" s="44">
        <v>1</v>
      </c>
      <c r="J38" s="44">
        <v>1</v>
      </c>
      <c r="K38" s="44">
        <v>0</v>
      </c>
      <c r="L38" s="44">
        <v>0</v>
      </c>
      <c r="M38" s="44">
        <v>0</v>
      </c>
      <c r="N38" s="44">
        <v>1</v>
      </c>
      <c r="O38" s="44">
        <v>9</v>
      </c>
      <c r="P38" s="44">
        <v>0</v>
      </c>
      <c r="Q38" s="44">
        <v>0</v>
      </c>
      <c r="R38" s="44">
        <v>0</v>
      </c>
      <c r="S38" s="44">
        <v>64</v>
      </c>
    </row>
    <row r="39" spans="1:20" ht="15" customHeight="1" x14ac:dyDescent="0.2">
      <c r="A39" s="34"/>
      <c r="B39" s="103" t="s">
        <v>185</v>
      </c>
      <c r="C39" s="44">
        <v>2</v>
      </c>
      <c r="D39" s="44">
        <v>3</v>
      </c>
      <c r="E39" s="44">
        <v>2</v>
      </c>
      <c r="F39" s="44">
        <v>4</v>
      </c>
      <c r="G39" s="44">
        <v>0</v>
      </c>
      <c r="H39" s="44">
        <v>0</v>
      </c>
      <c r="I39" s="44">
        <v>3</v>
      </c>
      <c r="J39" s="44">
        <v>2</v>
      </c>
      <c r="K39" s="44">
        <v>0</v>
      </c>
      <c r="L39" s="44">
        <v>0</v>
      </c>
      <c r="M39" s="44">
        <v>0</v>
      </c>
      <c r="N39" s="44">
        <v>6</v>
      </c>
      <c r="O39" s="44">
        <v>3</v>
      </c>
      <c r="P39" s="44">
        <v>0</v>
      </c>
      <c r="Q39" s="44">
        <v>0</v>
      </c>
      <c r="R39" s="44">
        <v>0</v>
      </c>
      <c r="S39" s="44"/>
    </row>
    <row r="40" spans="1:20" ht="15" customHeight="1" x14ac:dyDescent="0.2">
      <c r="A40" s="35" t="s">
        <v>19</v>
      </c>
      <c r="B40" s="102" t="s">
        <v>28</v>
      </c>
      <c r="C40" s="43">
        <v>3</v>
      </c>
      <c r="D40" s="43">
        <v>8</v>
      </c>
      <c r="E40" s="43">
        <v>5</v>
      </c>
      <c r="F40" s="43">
        <v>0</v>
      </c>
      <c r="G40" s="43">
        <v>2</v>
      </c>
      <c r="H40" s="43">
        <v>2</v>
      </c>
      <c r="I40" s="43">
        <v>0</v>
      </c>
      <c r="J40" s="43">
        <v>0</v>
      </c>
      <c r="K40" s="43">
        <v>0</v>
      </c>
      <c r="L40" s="43">
        <v>0</v>
      </c>
      <c r="M40" s="43">
        <v>2</v>
      </c>
      <c r="N40" s="43">
        <v>0</v>
      </c>
      <c r="O40" s="43">
        <v>8</v>
      </c>
      <c r="P40" s="43">
        <v>0</v>
      </c>
      <c r="Q40" s="43">
        <v>0</v>
      </c>
      <c r="R40" s="43">
        <v>0</v>
      </c>
      <c r="S40" s="43">
        <v>70</v>
      </c>
    </row>
    <row r="41" spans="1:20" ht="15" customHeight="1" x14ac:dyDescent="0.2">
      <c r="A41" s="35"/>
      <c r="B41" s="102" t="s">
        <v>185</v>
      </c>
      <c r="C41" s="43">
        <v>2</v>
      </c>
      <c r="D41" s="43">
        <v>2</v>
      </c>
      <c r="E41" s="43">
        <v>2</v>
      </c>
      <c r="F41" s="43">
        <v>0</v>
      </c>
      <c r="G41" s="43">
        <v>2</v>
      </c>
      <c r="H41" s="43">
        <v>2</v>
      </c>
      <c r="I41" s="43">
        <v>0</v>
      </c>
      <c r="J41" s="43">
        <v>0</v>
      </c>
      <c r="K41" s="43">
        <v>0</v>
      </c>
      <c r="L41" s="43">
        <v>0</v>
      </c>
      <c r="M41" s="43">
        <v>3</v>
      </c>
      <c r="N41" s="43">
        <v>0</v>
      </c>
      <c r="O41" s="43">
        <v>5</v>
      </c>
      <c r="P41" s="43">
        <v>0</v>
      </c>
      <c r="Q41" s="43">
        <v>0</v>
      </c>
      <c r="R41" s="43">
        <v>0</v>
      </c>
      <c r="S41" s="43"/>
    </row>
    <row r="42" spans="1:20" ht="15" customHeight="1" x14ac:dyDescent="0.2">
      <c r="A42" s="34" t="s">
        <v>20</v>
      </c>
      <c r="B42" s="103" t="s">
        <v>28</v>
      </c>
      <c r="C42" s="44">
        <v>0</v>
      </c>
      <c r="D42" s="44">
        <v>1</v>
      </c>
      <c r="E42" s="44">
        <v>7</v>
      </c>
      <c r="F42" s="44">
        <v>4</v>
      </c>
      <c r="G42" s="44">
        <v>1</v>
      </c>
      <c r="H42" s="44">
        <v>1</v>
      </c>
      <c r="I42" s="44">
        <v>1</v>
      </c>
      <c r="J42" s="44">
        <v>1</v>
      </c>
      <c r="K42" s="44">
        <v>0</v>
      </c>
      <c r="L42" s="44">
        <v>0</v>
      </c>
      <c r="M42" s="44">
        <v>0</v>
      </c>
      <c r="N42" s="44">
        <v>1</v>
      </c>
      <c r="O42" s="44">
        <v>7</v>
      </c>
      <c r="P42" s="44">
        <v>0</v>
      </c>
      <c r="Q42" s="44">
        <v>0</v>
      </c>
      <c r="R42" s="44">
        <v>0</v>
      </c>
      <c r="S42" s="44">
        <v>76</v>
      </c>
    </row>
    <row r="43" spans="1:20" ht="15" customHeight="1" x14ac:dyDescent="0.2">
      <c r="A43" s="34"/>
      <c r="B43" s="103" t="s">
        <v>185</v>
      </c>
      <c r="C43" s="44">
        <v>0</v>
      </c>
      <c r="D43" s="44">
        <v>2</v>
      </c>
      <c r="E43" s="44">
        <v>2</v>
      </c>
      <c r="F43" s="44">
        <v>2</v>
      </c>
      <c r="G43" s="44">
        <v>2</v>
      </c>
      <c r="H43" s="44">
        <v>3</v>
      </c>
      <c r="I43" s="44">
        <v>2</v>
      </c>
      <c r="J43" s="44">
        <v>2</v>
      </c>
      <c r="K43" s="44">
        <v>0</v>
      </c>
      <c r="L43" s="44">
        <v>0</v>
      </c>
      <c r="M43" s="44">
        <v>0</v>
      </c>
      <c r="N43" s="44">
        <v>2</v>
      </c>
      <c r="O43" s="44">
        <v>7</v>
      </c>
      <c r="P43" s="44">
        <v>0</v>
      </c>
      <c r="Q43" s="44">
        <v>0</v>
      </c>
      <c r="R43" s="44">
        <v>0</v>
      </c>
      <c r="S43" s="44"/>
    </row>
    <row r="44" spans="1:20" ht="15" customHeight="1" x14ac:dyDescent="0.2">
      <c r="A44" s="35" t="s">
        <v>21</v>
      </c>
      <c r="B44" s="102" t="s">
        <v>28</v>
      </c>
      <c r="C44" s="43">
        <v>1</v>
      </c>
      <c r="D44" s="43">
        <v>3</v>
      </c>
      <c r="E44" s="43">
        <v>2</v>
      </c>
      <c r="F44" s="43">
        <v>4</v>
      </c>
      <c r="G44" s="43">
        <v>2</v>
      </c>
      <c r="H44" s="43">
        <v>3</v>
      </c>
      <c r="I44" s="43">
        <v>1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5</v>
      </c>
      <c r="P44" s="43">
        <v>3</v>
      </c>
      <c r="Q44" s="43">
        <v>0</v>
      </c>
      <c r="R44" s="43">
        <v>0</v>
      </c>
      <c r="S44" s="43">
        <v>76</v>
      </c>
    </row>
    <row r="45" spans="1:20" ht="15" customHeight="1" x14ac:dyDescent="0.2">
      <c r="A45" s="35"/>
      <c r="B45" s="102" t="s">
        <v>185</v>
      </c>
      <c r="C45" s="43">
        <v>2</v>
      </c>
      <c r="D45" s="43">
        <v>2</v>
      </c>
      <c r="E45" s="43">
        <v>3</v>
      </c>
      <c r="F45" s="43">
        <v>2</v>
      </c>
      <c r="G45" s="43">
        <v>2</v>
      </c>
      <c r="H45" s="43">
        <v>2</v>
      </c>
      <c r="I45" s="43">
        <v>2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5</v>
      </c>
      <c r="P45" s="43">
        <v>3</v>
      </c>
      <c r="Q45" s="43">
        <v>0</v>
      </c>
      <c r="R45" s="43">
        <v>0</v>
      </c>
      <c r="S45" s="43"/>
    </row>
    <row r="46" spans="1:20" ht="15" customHeight="1" x14ac:dyDescent="0.2">
      <c r="A46" s="34" t="s">
        <v>22</v>
      </c>
      <c r="B46" s="103" t="s">
        <v>28</v>
      </c>
      <c r="C46" s="44">
        <v>3</v>
      </c>
      <c r="D46" s="44">
        <v>9</v>
      </c>
      <c r="E46" s="44">
        <v>7</v>
      </c>
      <c r="F46" s="44">
        <v>2</v>
      </c>
      <c r="G46" s="44">
        <v>3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1</v>
      </c>
      <c r="O46" s="44">
        <v>7</v>
      </c>
      <c r="P46" s="44">
        <v>1</v>
      </c>
      <c r="Q46" s="44">
        <v>0</v>
      </c>
      <c r="R46" s="44">
        <v>0</v>
      </c>
      <c r="S46" s="44">
        <v>67</v>
      </c>
    </row>
    <row r="47" spans="1:20" ht="15" customHeight="1" x14ac:dyDescent="0.2">
      <c r="A47" s="34"/>
      <c r="B47" s="103" t="s">
        <v>185</v>
      </c>
      <c r="C47" s="44">
        <v>2</v>
      </c>
      <c r="D47" s="44">
        <v>2</v>
      </c>
      <c r="E47" s="44">
        <v>2</v>
      </c>
      <c r="F47" s="44">
        <v>3</v>
      </c>
      <c r="G47" s="44">
        <v>2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3</v>
      </c>
      <c r="O47" s="44">
        <v>5</v>
      </c>
      <c r="P47" s="44">
        <v>2</v>
      </c>
      <c r="Q47" s="44">
        <v>0</v>
      </c>
      <c r="R47" s="44">
        <v>0</v>
      </c>
      <c r="S47" s="44"/>
    </row>
    <row r="48" spans="1:20" ht="15" customHeight="1" x14ac:dyDescent="0.2">
      <c r="A48" s="35" t="s">
        <v>23</v>
      </c>
      <c r="B48" s="102" t="s">
        <v>28</v>
      </c>
      <c r="C48" s="43">
        <v>3</v>
      </c>
      <c r="D48" s="43">
        <v>8</v>
      </c>
      <c r="E48" s="43">
        <v>3</v>
      </c>
      <c r="F48" s="43">
        <v>4</v>
      </c>
      <c r="G48" s="43">
        <v>8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6</v>
      </c>
      <c r="P48" s="43">
        <v>0</v>
      </c>
      <c r="Q48" s="43">
        <v>0</v>
      </c>
      <c r="R48" s="43">
        <v>0</v>
      </c>
      <c r="S48" s="43">
        <v>68</v>
      </c>
    </row>
    <row r="49" spans="1:35" ht="15" customHeight="1" x14ac:dyDescent="0.2">
      <c r="A49" s="35"/>
      <c r="B49" s="102" t="s">
        <v>185</v>
      </c>
      <c r="C49" s="43">
        <v>3</v>
      </c>
      <c r="D49" s="43">
        <v>2</v>
      </c>
      <c r="E49" s="43">
        <v>2</v>
      </c>
      <c r="F49" s="43">
        <v>2</v>
      </c>
      <c r="G49" s="43">
        <v>2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4</v>
      </c>
      <c r="P49" s="43">
        <v>0</v>
      </c>
      <c r="Q49" s="43">
        <v>0</v>
      </c>
      <c r="R49" s="43">
        <v>0</v>
      </c>
      <c r="S49" s="43"/>
    </row>
    <row r="50" spans="1:35" ht="15" customHeight="1" x14ac:dyDescent="0.2">
      <c r="A50" s="34" t="s">
        <v>24</v>
      </c>
      <c r="B50" s="103" t="s">
        <v>28</v>
      </c>
      <c r="C50" s="44">
        <v>0</v>
      </c>
      <c r="D50" s="44">
        <v>1</v>
      </c>
      <c r="E50" s="44">
        <v>1</v>
      </c>
      <c r="F50" s="44">
        <v>1</v>
      </c>
      <c r="G50" s="44">
        <v>4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3</v>
      </c>
      <c r="O50" s="44">
        <v>24</v>
      </c>
      <c r="P50" s="44">
        <v>0</v>
      </c>
      <c r="Q50" s="44">
        <v>0</v>
      </c>
      <c r="R50" s="44">
        <v>0</v>
      </c>
      <c r="S50" s="44">
        <v>66</v>
      </c>
    </row>
    <row r="51" spans="1:35" ht="15" customHeight="1" x14ac:dyDescent="0.2">
      <c r="A51" s="34"/>
      <c r="B51" s="103" t="s">
        <v>185</v>
      </c>
      <c r="C51" s="44">
        <v>0</v>
      </c>
      <c r="D51" s="44">
        <v>3</v>
      </c>
      <c r="E51" s="44">
        <v>2</v>
      </c>
      <c r="F51" s="44">
        <v>3</v>
      </c>
      <c r="G51" s="44">
        <v>2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3</v>
      </c>
      <c r="O51" s="44">
        <v>5</v>
      </c>
      <c r="P51" s="44">
        <v>0</v>
      </c>
      <c r="Q51" s="44">
        <v>0</v>
      </c>
      <c r="R51" s="44">
        <v>0</v>
      </c>
      <c r="S51" s="44"/>
    </row>
    <row r="52" spans="1:35" ht="15" customHeight="1" x14ac:dyDescent="0.2">
      <c r="A52" s="35" t="s">
        <v>25</v>
      </c>
      <c r="B52" s="102" t="s">
        <v>28</v>
      </c>
      <c r="C52" s="43">
        <v>1</v>
      </c>
      <c r="D52" s="43">
        <v>0</v>
      </c>
      <c r="E52" s="43">
        <v>1</v>
      </c>
      <c r="F52" s="43">
        <v>0</v>
      </c>
      <c r="G52" s="43">
        <v>0</v>
      </c>
      <c r="H52" s="43">
        <v>1</v>
      </c>
      <c r="I52" s="43">
        <v>0</v>
      </c>
      <c r="J52" s="43">
        <v>0</v>
      </c>
      <c r="K52" s="43">
        <v>1</v>
      </c>
      <c r="L52" s="43">
        <v>0</v>
      </c>
      <c r="M52" s="43">
        <v>1</v>
      </c>
      <c r="N52" s="43">
        <v>1</v>
      </c>
      <c r="O52" s="43">
        <v>39</v>
      </c>
      <c r="P52" s="43">
        <v>3</v>
      </c>
      <c r="Q52" s="43">
        <v>1</v>
      </c>
      <c r="R52" s="43">
        <v>1</v>
      </c>
      <c r="S52" s="43">
        <v>50</v>
      </c>
    </row>
    <row r="53" spans="1:35" ht="15" customHeight="1" x14ac:dyDescent="0.2">
      <c r="A53" s="35"/>
      <c r="B53" s="102" t="s">
        <v>185</v>
      </c>
      <c r="C53" s="43">
        <v>2</v>
      </c>
      <c r="D53" s="43">
        <v>0</v>
      </c>
      <c r="E53" s="43">
        <v>3</v>
      </c>
      <c r="F53" s="43">
        <v>0</v>
      </c>
      <c r="G53" s="43">
        <v>0</v>
      </c>
      <c r="H53" s="43">
        <v>2</v>
      </c>
      <c r="I53" s="43">
        <v>0</v>
      </c>
      <c r="J53" s="43">
        <v>0</v>
      </c>
      <c r="K53" s="43">
        <v>2</v>
      </c>
      <c r="L53" s="43">
        <v>0</v>
      </c>
      <c r="M53" s="43">
        <v>3</v>
      </c>
      <c r="N53" s="43">
        <v>3</v>
      </c>
      <c r="O53" s="43">
        <v>6</v>
      </c>
      <c r="P53" s="43">
        <v>4</v>
      </c>
      <c r="Q53" s="43">
        <v>2</v>
      </c>
      <c r="R53" s="43">
        <v>2</v>
      </c>
      <c r="S53" s="43"/>
    </row>
    <row r="54" spans="1:35" ht="15" customHeight="1" x14ac:dyDescent="0.2">
      <c r="A54" s="34" t="s">
        <v>26</v>
      </c>
      <c r="B54" s="103" t="s">
        <v>28</v>
      </c>
      <c r="C54" s="44">
        <v>2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1</v>
      </c>
      <c r="J54" s="44">
        <v>0</v>
      </c>
      <c r="K54" s="44">
        <v>1</v>
      </c>
      <c r="L54" s="44">
        <v>1</v>
      </c>
      <c r="M54" s="44">
        <v>1</v>
      </c>
      <c r="N54" s="44">
        <v>4</v>
      </c>
      <c r="O54" s="44">
        <v>46</v>
      </c>
      <c r="P54" s="44">
        <v>5</v>
      </c>
      <c r="Q54" s="44">
        <v>1</v>
      </c>
      <c r="R54" s="44">
        <v>0</v>
      </c>
      <c r="S54" s="44">
        <v>38</v>
      </c>
    </row>
    <row r="55" spans="1:35" ht="15" customHeight="1" x14ac:dyDescent="0.2">
      <c r="A55" s="34"/>
      <c r="B55" s="103" t="s">
        <v>185</v>
      </c>
      <c r="C55" s="44">
        <v>2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2</v>
      </c>
      <c r="J55" s="44">
        <v>0</v>
      </c>
      <c r="K55" s="44">
        <v>2</v>
      </c>
      <c r="L55" s="44">
        <v>2</v>
      </c>
      <c r="M55" s="44">
        <v>4</v>
      </c>
      <c r="N55" s="44">
        <v>5</v>
      </c>
      <c r="O55" s="44">
        <v>7</v>
      </c>
      <c r="P55" s="44">
        <v>5</v>
      </c>
      <c r="Q55" s="44">
        <v>2</v>
      </c>
      <c r="R55" s="44">
        <v>0</v>
      </c>
      <c r="S55" s="44"/>
    </row>
    <row r="56" spans="1:35" ht="15" customHeight="1" x14ac:dyDescent="0.2">
      <c r="A56" s="35" t="s">
        <v>251</v>
      </c>
      <c r="B56" s="102" t="s">
        <v>28</v>
      </c>
      <c r="C56" s="95">
        <f>AVERAGE(C32,C34,C36,C38,C40,C42,C44,C46,C48,C50,C52,C54)</f>
        <v>3.4166666666666665</v>
      </c>
      <c r="D56" s="95">
        <f t="shared" ref="D56:S57" si="1">AVERAGE(D32,D34,D36,D38,D40,D42,D44,D46,D48,D50,D52,D54)</f>
        <v>3.75</v>
      </c>
      <c r="E56" s="95">
        <f t="shared" si="1"/>
        <v>3.0833333333333335</v>
      </c>
      <c r="F56" s="95">
        <f t="shared" si="1"/>
        <v>1.5833333333333333</v>
      </c>
      <c r="G56" s="95">
        <f t="shared" si="1"/>
        <v>1.9166666666666667</v>
      </c>
      <c r="H56" s="95">
        <f t="shared" si="1"/>
        <v>0.66666666666666663</v>
      </c>
      <c r="I56" s="95">
        <f t="shared" si="1"/>
        <v>0.33333333333333331</v>
      </c>
      <c r="J56" s="95">
        <f t="shared" si="1"/>
        <v>0.41666666666666669</v>
      </c>
      <c r="K56" s="95">
        <f t="shared" si="1"/>
        <v>0.5</v>
      </c>
      <c r="L56" s="95">
        <f t="shared" si="1"/>
        <v>0.25</v>
      </c>
      <c r="M56" s="95">
        <f t="shared" si="1"/>
        <v>0.66666666666666663</v>
      </c>
      <c r="N56" s="95">
        <f t="shared" si="1"/>
        <v>1.3333333333333333</v>
      </c>
      <c r="O56" s="95">
        <f t="shared" si="1"/>
        <v>21.333333333333332</v>
      </c>
      <c r="P56" s="95">
        <f t="shared" si="1"/>
        <v>2.0833333333333335</v>
      </c>
      <c r="Q56" s="95">
        <f t="shared" si="1"/>
        <v>0.33333333333333331</v>
      </c>
      <c r="R56" s="95">
        <f t="shared" si="1"/>
        <v>0.66666666666666663</v>
      </c>
      <c r="S56" s="95">
        <f t="shared" si="1"/>
        <v>57.666666666666664</v>
      </c>
    </row>
    <row r="57" spans="1:35" ht="15" customHeight="1" x14ac:dyDescent="0.2">
      <c r="A57" s="35"/>
      <c r="B57" s="102" t="s">
        <v>185</v>
      </c>
      <c r="C57" s="95">
        <f>AVERAGE(C33,C35,C37,C39,C41,C43,C45,C47,C49,C51,C53,C55)</f>
        <v>1.9166666666666667</v>
      </c>
      <c r="D57" s="95">
        <f t="shared" si="1"/>
        <v>1.75</v>
      </c>
      <c r="E57" s="95">
        <f>AVERAGE(E33,E35,E37,E39,E41,E43,E45,E47,E49,E51,E53,E55)</f>
        <v>2</v>
      </c>
      <c r="F57" s="95">
        <f t="shared" si="1"/>
        <v>1.6666666666666667</v>
      </c>
      <c r="G57" s="95">
        <f t="shared" si="1"/>
        <v>1.1666666666666667</v>
      </c>
      <c r="H57" s="95">
        <f t="shared" si="1"/>
        <v>0.91666666666666663</v>
      </c>
      <c r="I57" s="95">
        <f t="shared" si="1"/>
        <v>0.75</v>
      </c>
      <c r="J57" s="95">
        <f t="shared" si="1"/>
        <v>0.5</v>
      </c>
      <c r="K57" s="95">
        <f t="shared" si="1"/>
        <v>0.75</v>
      </c>
      <c r="L57" s="95">
        <f t="shared" si="1"/>
        <v>0.33333333333333331</v>
      </c>
      <c r="M57" s="95">
        <f t="shared" si="1"/>
        <v>1.4166666666666667</v>
      </c>
      <c r="N57" s="95">
        <f t="shared" si="1"/>
        <v>2.75</v>
      </c>
      <c r="O57" s="95">
        <f t="shared" si="1"/>
        <v>5.583333333333333</v>
      </c>
      <c r="P57" s="95">
        <f>AVERAGE(P33,P35,P37,P39,P41,P43,P45,P47,P49,P51,P53,P55)</f>
        <v>2.4166666666666665</v>
      </c>
      <c r="Q57" s="95">
        <f t="shared" si="1"/>
        <v>0.75</v>
      </c>
      <c r="R57" s="95">
        <f t="shared" si="1"/>
        <v>0.83333333333333337</v>
      </c>
      <c r="S57" s="95"/>
    </row>
    <row r="58" spans="1:35" s="9" customFormat="1" ht="15" customHeight="1" x14ac:dyDescent="0.2">
      <c r="A58" s="6" t="s">
        <v>289</v>
      </c>
      <c r="B58" s="103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s="9" customFormat="1" ht="15" customHeight="1" x14ac:dyDescent="0.2">
      <c r="A59" s="35" t="s">
        <v>29</v>
      </c>
      <c r="B59" s="102" t="s">
        <v>28</v>
      </c>
      <c r="C59" s="95">
        <v>5</v>
      </c>
      <c r="D59" s="95">
        <v>0</v>
      </c>
      <c r="E59" s="95">
        <v>1</v>
      </c>
      <c r="F59" s="95">
        <v>0</v>
      </c>
      <c r="G59" s="95">
        <v>2</v>
      </c>
      <c r="H59" s="95">
        <v>2</v>
      </c>
      <c r="I59" s="95">
        <v>1</v>
      </c>
      <c r="J59" s="95">
        <v>1</v>
      </c>
      <c r="K59" s="95">
        <v>0</v>
      </c>
      <c r="L59" s="95">
        <v>3</v>
      </c>
      <c r="M59" s="95">
        <v>13</v>
      </c>
      <c r="N59" s="95">
        <v>19</v>
      </c>
      <c r="O59" s="95">
        <v>29</v>
      </c>
      <c r="P59" s="95">
        <v>14</v>
      </c>
      <c r="Q59" s="95">
        <v>3</v>
      </c>
      <c r="R59" s="95">
        <v>2</v>
      </c>
      <c r="S59" s="95">
        <v>5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s="9" customFormat="1" ht="15" customHeight="1" x14ac:dyDescent="0.2">
      <c r="A60" s="35"/>
      <c r="B60" s="102" t="s">
        <v>185</v>
      </c>
      <c r="C60" s="95">
        <v>10</v>
      </c>
      <c r="D60" s="95">
        <v>0</v>
      </c>
      <c r="E60" s="95">
        <v>7</v>
      </c>
      <c r="F60" s="95">
        <v>0</v>
      </c>
      <c r="G60" s="95">
        <v>6</v>
      </c>
      <c r="H60" s="95">
        <v>8</v>
      </c>
      <c r="I60" s="95">
        <v>9</v>
      </c>
      <c r="J60" s="95">
        <v>5</v>
      </c>
      <c r="K60" s="95">
        <v>0</v>
      </c>
      <c r="L60" s="95">
        <v>7</v>
      </c>
      <c r="M60" s="95">
        <v>12</v>
      </c>
      <c r="N60" s="95">
        <v>24</v>
      </c>
      <c r="O60" s="95">
        <v>20</v>
      </c>
      <c r="P60" s="95">
        <v>20</v>
      </c>
      <c r="Q60" s="95">
        <v>10</v>
      </c>
      <c r="R60" s="95">
        <v>12</v>
      </c>
      <c r="S60" s="95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s="9" customFormat="1" ht="15" customHeight="1" x14ac:dyDescent="0.2">
      <c r="A61" s="34" t="s">
        <v>188</v>
      </c>
      <c r="B61" s="103" t="s">
        <v>28</v>
      </c>
      <c r="C61" s="106">
        <v>2</v>
      </c>
      <c r="D61" s="106">
        <v>2</v>
      </c>
      <c r="E61" s="106">
        <v>5</v>
      </c>
      <c r="F61" s="106">
        <v>8</v>
      </c>
      <c r="G61" s="106">
        <v>13</v>
      </c>
      <c r="H61" s="106">
        <v>4</v>
      </c>
      <c r="I61" s="106">
        <v>5</v>
      </c>
      <c r="J61" s="106">
        <v>5</v>
      </c>
      <c r="K61" s="106">
        <v>2</v>
      </c>
      <c r="L61" s="106">
        <v>1</v>
      </c>
      <c r="M61" s="106">
        <v>5</v>
      </c>
      <c r="N61" s="106">
        <v>13</v>
      </c>
      <c r="O61" s="106">
        <v>21</v>
      </c>
      <c r="P61" s="106">
        <v>5</v>
      </c>
      <c r="Q61" s="106">
        <v>5</v>
      </c>
      <c r="R61" s="106">
        <v>2</v>
      </c>
      <c r="S61" s="104">
        <v>2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s="9" customFormat="1" ht="15" customHeight="1" x14ac:dyDescent="0.2">
      <c r="A62" s="34"/>
      <c r="B62" s="103" t="s">
        <v>185</v>
      </c>
      <c r="C62" s="104">
        <v>6</v>
      </c>
      <c r="D62" s="104">
        <v>12</v>
      </c>
      <c r="E62" s="104">
        <v>20</v>
      </c>
      <c r="F62" s="104">
        <v>14</v>
      </c>
      <c r="G62" s="104">
        <v>13</v>
      </c>
      <c r="H62" s="104">
        <v>11</v>
      </c>
      <c r="I62" s="104">
        <v>11</v>
      </c>
      <c r="J62" s="104">
        <v>8</v>
      </c>
      <c r="K62" s="104">
        <v>6</v>
      </c>
      <c r="L62" s="104">
        <v>5</v>
      </c>
      <c r="M62" s="104">
        <v>9</v>
      </c>
      <c r="N62" s="104">
        <v>19</v>
      </c>
      <c r="O62" s="104">
        <v>23</v>
      </c>
      <c r="P62" s="104">
        <v>20</v>
      </c>
      <c r="Q62" s="104">
        <v>7</v>
      </c>
      <c r="R62" s="104">
        <v>5</v>
      </c>
      <c r="S62" s="10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s="9" customFormat="1" ht="15" customHeight="1" x14ac:dyDescent="0.2">
      <c r="A63" s="35" t="s">
        <v>17</v>
      </c>
      <c r="B63" s="102" t="s">
        <v>28</v>
      </c>
      <c r="C63" s="95">
        <v>1</v>
      </c>
      <c r="D63" s="95">
        <v>3</v>
      </c>
      <c r="E63" s="95">
        <v>5</v>
      </c>
      <c r="F63" s="95">
        <v>15</v>
      </c>
      <c r="G63" s="95">
        <v>13</v>
      </c>
      <c r="H63" s="95">
        <v>10</v>
      </c>
      <c r="I63" s="95">
        <v>8</v>
      </c>
      <c r="J63" s="95">
        <v>1</v>
      </c>
      <c r="K63" s="95">
        <v>3</v>
      </c>
      <c r="L63" s="95">
        <v>1</v>
      </c>
      <c r="M63" s="95">
        <v>2</v>
      </c>
      <c r="N63" s="95">
        <v>2</v>
      </c>
      <c r="O63" s="95">
        <v>9</v>
      </c>
      <c r="P63" s="95">
        <v>8</v>
      </c>
      <c r="Q63" s="95">
        <v>16</v>
      </c>
      <c r="R63" s="95">
        <v>2</v>
      </c>
      <c r="S63" s="95">
        <v>1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s="9" customFormat="1" ht="15" customHeight="1" x14ac:dyDescent="0.2">
      <c r="A64" s="35"/>
      <c r="B64" s="102" t="s">
        <v>185</v>
      </c>
      <c r="C64" s="95">
        <v>10</v>
      </c>
      <c r="D64" s="95">
        <v>12</v>
      </c>
      <c r="E64" s="95">
        <v>17</v>
      </c>
      <c r="F64" s="95">
        <v>15</v>
      </c>
      <c r="G64" s="95">
        <v>16</v>
      </c>
      <c r="H64" s="95">
        <v>14</v>
      </c>
      <c r="I64" s="95">
        <v>13</v>
      </c>
      <c r="J64" s="95">
        <v>12</v>
      </c>
      <c r="K64" s="95">
        <v>9</v>
      </c>
      <c r="L64" s="95">
        <v>9</v>
      </c>
      <c r="M64" s="95">
        <v>22</v>
      </c>
      <c r="N64" s="95">
        <v>14</v>
      </c>
      <c r="O64" s="95">
        <v>11</v>
      </c>
      <c r="P64" s="95">
        <v>6</v>
      </c>
      <c r="Q64" s="95">
        <v>10</v>
      </c>
      <c r="R64" s="95">
        <v>10</v>
      </c>
      <c r="S64" s="95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s="9" customFormat="1" ht="15" customHeight="1" x14ac:dyDescent="0.2">
      <c r="A65" s="34" t="s">
        <v>18</v>
      </c>
      <c r="B65" s="103" t="s">
        <v>28</v>
      </c>
      <c r="C65" s="106">
        <v>1</v>
      </c>
      <c r="D65" s="106">
        <v>4</v>
      </c>
      <c r="E65" s="106">
        <v>10</v>
      </c>
      <c r="F65" s="106">
        <v>12</v>
      </c>
      <c r="G65" s="106">
        <v>21</v>
      </c>
      <c r="H65" s="106">
        <v>12</v>
      </c>
      <c r="I65" s="106">
        <v>8</v>
      </c>
      <c r="J65" s="106">
        <v>2</v>
      </c>
      <c r="K65" s="106">
        <v>1</v>
      </c>
      <c r="L65" s="106">
        <v>0</v>
      </c>
      <c r="M65" s="106">
        <v>1</v>
      </c>
      <c r="N65" s="106">
        <v>2</v>
      </c>
      <c r="O65" s="106">
        <v>6</v>
      </c>
      <c r="P65" s="106">
        <v>7</v>
      </c>
      <c r="Q65" s="106">
        <v>3</v>
      </c>
      <c r="R65" s="106">
        <v>3</v>
      </c>
      <c r="S65" s="106">
        <v>7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9" customFormat="1" ht="15" customHeight="1" x14ac:dyDescent="0.2">
      <c r="A66" s="34"/>
      <c r="B66" s="103" t="s">
        <v>185</v>
      </c>
      <c r="C66" s="104">
        <v>8</v>
      </c>
      <c r="D66" s="104">
        <v>11</v>
      </c>
      <c r="E66" s="104">
        <v>12</v>
      </c>
      <c r="F66" s="104">
        <v>17</v>
      </c>
      <c r="G66" s="104">
        <v>16</v>
      </c>
      <c r="H66" s="104">
        <v>14</v>
      </c>
      <c r="I66" s="104">
        <v>11</v>
      </c>
      <c r="J66" s="104">
        <v>10</v>
      </c>
      <c r="K66" s="104">
        <v>4</v>
      </c>
      <c r="L66" s="104">
        <v>0</v>
      </c>
      <c r="M66" s="104">
        <v>8</v>
      </c>
      <c r="N66" s="104">
        <v>4</v>
      </c>
      <c r="O66" s="104">
        <v>14</v>
      </c>
      <c r="P66" s="104">
        <v>9</v>
      </c>
      <c r="Q66" s="104">
        <v>5</v>
      </c>
      <c r="R66" s="104">
        <v>5</v>
      </c>
      <c r="S66" s="10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s="9" customFormat="1" ht="15" customHeight="1" x14ac:dyDescent="0.2">
      <c r="A67" s="35" t="s">
        <v>19</v>
      </c>
      <c r="B67" s="102" t="s">
        <v>28</v>
      </c>
      <c r="C67" s="95">
        <v>1</v>
      </c>
      <c r="D67" s="95">
        <v>1</v>
      </c>
      <c r="E67" s="95">
        <v>10</v>
      </c>
      <c r="F67" s="95">
        <v>16</v>
      </c>
      <c r="G67" s="95">
        <v>14</v>
      </c>
      <c r="H67" s="95">
        <v>16</v>
      </c>
      <c r="I67" s="95">
        <v>5</v>
      </c>
      <c r="J67" s="95">
        <v>1</v>
      </c>
      <c r="K67" s="95">
        <v>0</v>
      </c>
      <c r="L67" s="95">
        <v>0</v>
      </c>
      <c r="M67" s="95">
        <v>3</v>
      </c>
      <c r="N67" s="95">
        <v>8</v>
      </c>
      <c r="O67" s="95">
        <v>14</v>
      </c>
      <c r="P67" s="95">
        <v>8</v>
      </c>
      <c r="Q67" s="95">
        <v>2</v>
      </c>
      <c r="R67" s="95">
        <v>1</v>
      </c>
      <c r="S67" s="95">
        <v>0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9" customFormat="1" ht="15" customHeight="1" x14ac:dyDescent="0.2">
      <c r="A68" s="35"/>
      <c r="B68" s="102" t="s">
        <v>185</v>
      </c>
      <c r="C68" s="95">
        <v>4</v>
      </c>
      <c r="D68" s="95">
        <v>17</v>
      </c>
      <c r="E68" s="95">
        <v>14</v>
      </c>
      <c r="F68" s="95">
        <v>17</v>
      </c>
      <c r="G68" s="95">
        <v>14</v>
      </c>
      <c r="H68" s="95">
        <v>16</v>
      </c>
      <c r="I68" s="95">
        <v>13</v>
      </c>
      <c r="J68" s="95">
        <v>7</v>
      </c>
      <c r="K68" s="95">
        <v>0</v>
      </c>
      <c r="L68" s="95">
        <v>0</v>
      </c>
      <c r="M68" s="95">
        <v>8</v>
      </c>
      <c r="N68" s="95">
        <v>23</v>
      </c>
      <c r="O68" s="95">
        <v>19</v>
      </c>
      <c r="P68" s="95">
        <v>5</v>
      </c>
      <c r="Q68" s="95">
        <v>10</v>
      </c>
      <c r="R68" s="95">
        <v>8</v>
      </c>
      <c r="S68" s="95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s="9" customFormat="1" ht="15" customHeight="1" x14ac:dyDescent="0.2">
      <c r="A69" s="34" t="s">
        <v>20</v>
      </c>
      <c r="B69" s="103" t="s">
        <v>28</v>
      </c>
      <c r="C69" s="106">
        <v>2</v>
      </c>
      <c r="D69" s="106">
        <v>0</v>
      </c>
      <c r="E69" s="106">
        <v>3</v>
      </c>
      <c r="F69" s="106">
        <v>18</v>
      </c>
      <c r="G69" s="106">
        <v>21</v>
      </c>
      <c r="H69" s="106">
        <v>11</v>
      </c>
      <c r="I69" s="106">
        <v>9</v>
      </c>
      <c r="J69" s="106">
        <v>0</v>
      </c>
      <c r="K69" s="106">
        <v>1</v>
      </c>
      <c r="L69" s="106">
        <v>0</v>
      </c>
      <c r="M69" s="106">
        <v>2</v>
      </c>
      <c r="N69" s="106">
        <v>1</v>
      </c>
      <c r="O69" s="106">
        <v>9</v>
      </c>
      <c r="P69" s="106">
        <v>9</v>
      </c>
      <c r="Q69" s="106">
        <v>9</v>
      </c>
      <c r="R69" s="106">
        <v>3</v>
      </c>
      <c r="S69" s="106">
        <v>2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s="9" customFormat="1" ht="15" customHeight="1" x14ac:dyDescent="0.2">
      <c r="A70" s="34"/>
      <c r="B70" s="103" t="s">
        <v>185</v>
      </c>
      <c r="C70" s="104">
        <v>18</v>
      </c>
      <c r="D70" s="104">
        <v>0</v>
      </c>
      <c r="E70" s="104">
        <v>19</v>
      </c>
      <c r="F70" s="104">
        <v>14</v>
      </c>
      <c r="G70" s="104">
        <v>16</v>
      </c>
      <c r="H70" s="104">
        <v>17</v>
      </c>
      <c r="I70" s="104">
        <v>16</v>
      </c>
      <c r="J70" s="104">
        <v>0</v>
      </c>
      <c r="K70" s="104">
        <v>15</v>
      </c>
      <c r="L70" s="104">
        <v>0</v>
      </c>
      <c r="M70" s="104">
        <v>15</v>
      </c>
      <c r="N70" s="104">
        <v>18</v>
      </c>
      <c r="O70" s="104">
        <v>13</v>
      </c>
      <c r="P70" s="104">
        <v>8</v>
      </c>
      <c r="Q70" s="104">
        <v>7</v>
      </c>
      <c r="R70" s="104">
        <v>5</v>
      </c>
      <c r="S70" s="10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s="9" customFormat="1" ht="15" customHeight="1" x14ac:dyDescent="0.2">
      <c r="A71" s="35" t="s">
        <v>21</v>
      </c>
      <c r="B71" s="102" t="s">
        <v>28</v>
      </c>
      <c r="C71" s="95">
        <v>2</v>
      </c>
      <c r="D71" s="95">
        <v>1</v>
      </c>
      <c r="E71" s="95">
        <v>3</v>
      </c>
      <c r="F71" s="95">
        <v>16</v>
      </c>
      <c r="G71" s="95">
        <v>13</v>
      </c>
      <c r="H71" s="95">
        <v>19</v>
      </c>
      <c r="I71" s="95">
        <v>13</v>
      </c>
      <c r="J71" s="95">
        <v>0</v>
      </c>
      <c r="K71" s="95">
        <v>0</v>
      </c>
      <c r="L71" s="95">
        <v>1</v>
      </c>
      <c r="M71" s="95">
        <v>0</v>
      </c>
      <c r="N71" s="95">
        <v>0</v>
      </c>
      <c r="O71" s="95">
        <v>8</v>
      </c>
      <c r="P71" s="95">
        <v>3</v>
      </c>
      <c r="Q71" s="95">
        <v>13</v>
      </c>
      <c r="R71" s="95">
        <v>8</v>
      </c>
      <c r="S71" s="95">
        <v>0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s="9" customFormat="1" ht="15" customHeight="1" x14ac:dyDescent="0.2">
      <c r="A72" s="35"/>
      <c r="B72" s="102" t="s">
        <v>185</v>
      </c>
      <c r="C72" s="95">
        <v>6</v>
      </c>
      <c r="D72" s="95">
        <v>8</v>
      </c>
      <c r="E72" s="95">
        <v>15</v>
      </c>
      <c r="F72" s="95">
        <v>18</v>
      </c>
      <c r="G72" s="95">
        <v>16</v>
      </c>
      <c r="H72" s="95">
        <v>17</v>
      </c>
      <c r="I72" s="95">
        <v>15</v>
      </c>
      <c r="J72" s="95">
        <v>0</v>
      </c>
      <c r="K72" s="95">
        <v>0</v>
      </c>
      <c r="L72" s="95">
        <v>5</v>
      </c>
      <c r="M72" s="95">
        <v>0</v>
      </c>
      <c r="N72" s="95">
        <v>0</v>
      </c>
      <c r="O72" s="95">
        <v>17</v>
      </c>
      <c r="P72" s="95">
        <v>17</v>
      </c>
      <c r="Q72" s="95">
        <v>12</v>
      </c>
      <c r="R72" s="95">
        <v>8</v>
      </c>
      <c r="S72" s="95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s="9" customFormat="1" ht="15" customHeight="1" x14ac:dyDescent="0.2">
      <c r="A73" s="34" t="s">
        <v>22</v>
      </c>
      <c r="B73" s="103" t="s">
        <v>28</v>
      </c>
      <c r="C73" s="106">
        <v>2</v>
      </c>
      <c r="D73" s="106">
        <v>3</v>
      </c>
      <c r="E73" s="106">
        <v>4</v>
      </c>
      <c r="F73" s="106">
        <v>23</v>
      </c>
      <c r="G73" s="106">
        <v>22</v>
      </c>
      <c r="H73" s="106">
        <v>15</v>
      </c>
      <c r="I73" s="106">
        <v>6</v>
      </c>
      <c r="J73" s="106">
        <v>1</v>
      </c>
      <c r="K73" s="106">
        <v>1</v>
      </c>
      <c r="L73" s="106">
        <v>0</v>
      </c>
      <c r="M73" s="106">
        <v>0</v>
      </c>
      <c r="N73" s="106">
        <v>1</v>
      </c>
      <c r="O73" s="106">
        <v>3</v>
      </c>
      <c r="P73" s="106">
        <v>6</v>
      </c>
      <c r="Q73" s="106">
        <v>10</v>
      </c>
      <c r="R73" s="106">
        <v>1</v>
      </c>
      <c r="S73" s="106">
        <v>2</v>
      </c>
      <c r="T73" s="94"/>
      <c r="U73" s="94"/>
      <c r="V73" s="94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s="9" customFormat="1" ht="15" customHeight="1" x14ac:dyDescent="0.2">
      <c r="A74" s="34"/>
      <c r="B74" s="103" t="s">
        <v>185</v>
      </c>
      <c r="C74" s="104">
        <v>10</v>
      </c>
      <c r="D74" s="104">
        <v>11</v>
      </c>
      <c r="E74" s="104">
        <v>25</v>
      </c>
      <c r="F74" s="104">
        <v>17</v>
      </c>
      <c r="G74" s="104">
        <v>17</v>
      </c>
      <c r="H74" s="104">
        <v>17</v>
      </c>
      <c r="I74" s="104">
        <v>13</v>
      </c>
      <c r="J74" s="104">
        <v>6</v>
      </c>
      <c r="K74" s="104">
        <v>2</v>
      </c>
      <c r="L74" s="104">
        <v>0</v>
      </c>
      <c r="M74" s="104">
        <v>0</v>
      </c>
      <c r="N74" s="104">
        <v>28</v>
      </c>
      <c r="O74" s="104">
        <v>5</v>
      </c>
      <c r="P74" s="104">
        <v>8</v>
      </c>
      <c r="Q74" s="104">
        <v>10</v>
      </c>
      <c r="R74" s="104">
        <v>11</v>
      </c>
      <c r="S74" s="10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9" customFormat="1" ht="15" customHeight="1" x14ac:dyDescent="0.2">
      <c r="A75" s="35" t="s">
        <v>23</v>
      </c>
      <c r="B75" s="102" t="s">
        <v>28</v>
      </c>
      <c r="C75" s="95">
        <v>1</v>
      </c>
      <c r="D75" s="95">
        <v>3</v>
      </c>
      <c r="E75" s="95">
        <v>11</v>
      </c>
      <c r="F75" s="95">
        <v>19</v>
      </c>
      <c r="G75" s="95">
        <v>10</v>
      </c>
      <c r="H75" s="95">
        <v>12</v>
      </c>
      <c r="I75" s="95">
        <v>6</v>
      </c>
      <c r="J75" s="95">
        <v>3</v>
      </c>
      <c r="K75" s="95">
        <v>2</v>
      </c>
      <c r="L75" s="95">
        <v>1</v>
      </c>
      <c r="M75" s="95">
        <v>3</v>
      </c>
      <c r="N75" s="95">
        <v>2</v>
      </c>
      <c r="O75" s="95">
        <v>7</v>
      </c>
      <c r="P75" s="95">
        <v>7</v>
      </c>
      <c r="Q75" s="95">
        <v>11</v>
      </c>
      <c r="R75" s="95">
        <v>1</v>
      </c>
      <c r="S75" s="95">
        <v>1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s="9" customFormat="1" ht="15" customHeight="1" x14ac:dyDescent="0.2">
      <c r="A76" s="35"/>
      <c r="B76" s="102" t="s">
        <v>185</v>
      </c>
      <c r="C76" s="95">
        <v>7</v>
      </c>
      <c r="D76" s="95">
        <v>5</v>
      </c>
      <c r="E76" s="95">
        <v>19</v>
      </c>
      <c r="F76" s="95">
        <v>15</v>
      </c>
      <c r="G76" s="95">
        <v>16</v>
      </c>
      <c r="H76" s="95">
        <v>15</v>
      </c>
      <c r="I76" s="95">
        <v>14</v>
      </c>
      <c r="J76" s="95">
        <v>9</v>
      </c>
      <c r="K76" s="95">
        <v>4</v>
      </c>
      <c r="L76" s="95">
        <v>4</v>
      </c>
      <c r="M76" s="95">
        <v>11</v>
      </c>
      <c r="N76" s="95">
        <v>5</v>
      </c>
      <c r="O76" s="95">
        <v>6</v>
      </c>
      <c r="P76" s="95">
        <v>7</v>
      </c>
      <c r="Q76" s="95">
        <v>11</v>
      </c>
      <c r="R76" s="95">
        <v>6</v>
      </c>
      <c r="S76" s="95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s="9" customFormat="1" ht="15" customHeight="1" x14ac:dyDescent="0.2">
      <c r="A77" s="34" t="s">
        <v>24</v>
      </c>
      <c r="B77" s="103" t="s">
        <v>28</v>
      </c>
      <c r="C77" s="106">
        <v>0</v>
      </c>
      <c r="D77" s="106">
        <v>2</v>
      </c>
      <c r="E77" s="106">
        <v>3</v>
      </c>
      <c r="F77" s="106">
        <v>11</v>
      </c>
      <c r="G77" s="106">
        <v>10</v>
      </c>
      <c r="H77" s="106">
        <v>9</v>
      </c>
      <c r="I77" s="106">
        <v>15</v>
      </c>
      <c r="J77" s="106">
        <v>1</v>
      </c>
      <c r="K77" s="106">
        <v>6</v>
      </c>
      <c r="L77" s="106">
        <v>1</v>
      </c>
      <c r="M77" s="106">
        <v>4</v>
      </c>
      <c r="N77" s="106">
        <v>6</v>
      </c>
      <c r="O77" s="106">
        <v>16</v>
      </c>
      <c r="P77" s="106">
        <v>9</v>
      </c>
      <c r="Q77" s="106">
        <v>6</v>
      </c>
      <c r="R77" s="106">
        <v>0</v>
      </c>
      <c r="S77" s="106">
        <v>1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s="9" customFormat="1" ht="15" customHeight="1" x14ac:dyDescent="0.2">
      <c r="A78" s="34"/>
      <c r="B78" s="103" t="s">
        <v>185</v>
      </c>
      <c r="C78" s="104">
        <v>0</v>
      </c>
      <c r="D78" s="104">
        <v>10</v>
      </c>
      <c r="E78" s="104">
        <v>13</v>
      </c>
      <c r="F78" s="104">
        <v>13</v>
      </c>
      <c r="G78" s="104">
        <v>13</v>
      </c>
      <c r="H78" s="104">
        <v>10</v>
      </c>
      <c r="I78" s="104">
        <v>11</v>
      </c>
      <c r="J78" s="104">
        <v>10</v>
      </c>
      <c r="K78" s="104">
        <v>7</v>
      </c>
      <c r="L78" s="104">
        <v>16</v>
      </c>
      <c r="M78" s="104">
        <v>8</v>
      </c>
      <c r="N78" s="104">
        <v>18</v>
      </c>
      <c r="O78" s="104">
        <v>9</v>
      </c>
      <c r="P78" s="104">
        <v>10</v>
      </c>
      <c r="Q78" s="104">
        <v>8</v>
      </c>
      <c r="R78" s="104">
        <v>0</v>
      </c>
      <c r="S78" s="10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s="9" customFormat="1" ht="15" customHeight="1" x14ac:dyDescent="0.2">
      <c r="A79" s="35" t="s">
        <v>25</v>
      </c>
      <c r="B79" s="102" t="s">
        <v>28</v>
      </c>
      <c r="C79" s="95">
        <v>4</v>
      </c>
      <c r="D79" s="95">
        <v>2</v>
      </c>
      <c r="E79" s="95">
        <v>6</v>
      </c>
      <c r="F79" s="95">
        <v>2</v>
      </c>
      <c r="G79" s="95">
        <v>4</v>
      </c>
      <c r="H79" s="95">
        <v>1</v>
      </c>
      <c r="I79" s="95">
        <v>7</v>
      </c>
      <c r="J79" s="95">
        <v>2</v>
      </c>
      <c r="K79" s="95">
        <v>2</v>
      </c>
      <c r="L79" s="95">
        <v>1</v>
      </c>
      <c r="M79" s="95">
        <v>7</v>
      </c>
      <c r="N79" s="95">
        <v>11</v>
      </c>
      <c r="O79" s="95">
        <v>28</v>
      </c>
      <c r="P79" s="95">
        <v>8</v>
      </c>
      <c r="Q79" s="95">
        <v>7</v>
      </c>
      <c r="R79" s="95">
        <v>7</v>
      </c>
      <c r="S79" s="95">
        <v>1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s="9" customFormat="1" ht="15" customHeight="1" x14ac:dyDescent="0.2">
      <c r="A80" s="35"/>
      <c r="B80" s="102" t="s">
        <v>185</v>
      </c>
      <c r="C80" s="95">
        <v>7</v>
      </c>
      <c r="D80" s="95">
        <v>12</v>
      </c>
      <c r="E80" s="95">
        <v>14</v>
      </c>
      <c r="F80" s="95">
        <v>16</v>
      </c>
      <c r="G80" s="95">
        <v>8</v>
      </c>
      <c r="H80" s="95">
        <v>11</v>
      </c>
      <c r="I80" s="95">
        <v>8</v>
      </c>
      <c r="J80" s="95">
        <v>12</v>
      </c>
      <c r="K80" s="95">
        <v>7</v>
      </c>
      <c r="L80" s="95">
        <v>7</v>
      </c>
      <c r="M80" s="95">
        <v>12</v>
      </c>
      <c r="N80" s="95">
        <v>16</v>
      </c>
      <c r="O80" s="95">
        <v>14</v>
      </c>
      <c r="P80" s="95">
        <v>11</v>
      </c>
      <c r="Q80" s="95">
        <v>14</v>
      </c>
      <c r="R80" s="95">
        <v>12</v>
      </c>
      <c r="S80" s="95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s="9" customFormat="1" ht="15" customHeight="1" x14ac:dyDescent="0.2">
      <c r="A81" s="34" t="s">
        <v>26</v>
      </c>
      <c r="B81" s="103" t="s">
        <v>28</v>
      </c>
      <c r="C81" s="106">
        <v>2</v>
      </c>
      <c r="D81" s="106">
        <v>2</v>
      </c>
      <c r="E81" s="106">
        <v>3</v>
      </c>
      <c r="F81" s="106">
        <v>2</v>
      </c>
      <c r="G81" s="106">
        <v>5</v>
      </c>
      <c r="H81" s="106">
        <v>2</v>
      </c>
      <c r="I81" s="106">
        <v>0</v>
      </c>
      <c r="J81" s="106">
        <v>4</v>
      </c>
      <c r="K81" s="106">
        <v>2</v>
      </c>
      <c r="L81" s="106">
        <v>1</v>
      </c>
      <c r="M81" s="106">
        <v>4</v>
      </c>
      <c r="N81" s="106">
        <v>14</v>
      </c>
      <c r="O81" s="106">
        <v>32</v>
      </c>
      <c r="P81" s="106">
        <v>12</v>
      </c>
      <c r="Q81" s="106">
        <v>5</v>
      </c>
      <c r="R81" s="106">
        <v>8</v>
      </c>
      <c r="S81" s="106">
        <v>2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s="9" customFormat="1" ht="15" customHeight="1" x14ac:dyDescent="0.2">
      <c r="A82" s="34"/>
      <c r="B82" s="103" t="s">
        <v>185</v>
      </c>
      <c r="C82" s="106">
        <v>6</v>
      </c>
      <c r="D82" s="106">
        <v>10</v>
      </c>
      <c r="E82" s="106">
        <v>6</v>
      </c>
      <c r="F82" s="106">
        <v>12</v>
      </c>
      <c r="G82" s="106">
        <v>5</v>
      </c>
      <c r="H82" s="106">
        <v>6</v>
      </c>
      <c r="I82" s="106">
        <v>0</v>
      </c>
      <c r="J82" s="106">
        <v>6</v>
      </c>
      <c r="K82" s="106">
        <v>6</v>
      </c>
      <c r="L82" s="106">
        <v>9</v>
      </c>
      <c r="M82" s="106">
        <v>14</v>
      </c>
      <c r="N82" s="106">
        <v>19</v>
      </c>
      <c r="O82" s="106">
        <v>18</v>
      </c>
      <c r="P82" s="106">
        <v>18</v>
      </c>
      <c r="Q82" s="106">
        <v>19</v>
      </c>
      <c r="R82" s="106">
        <v>11</v>
      </c>
      <c r="S82" s="10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s="9" customFormat="1" ht="15" customHeight="1" x14ac:dyDescent="0.2">
      <c r="A83" s="35" t="s">
        <v>251</v>
      </c>
      <c r="B83" s="102" t="s">
        <v>28</v>
      </c>
      <c r="C83" s="95">
        <f>AVERAGE(C59,C61,C63,C65,C67,C69,C71,C73,C75,C77,C79,C81)</f>
        <v>1.9166666666666667</v>
      </c>
      <c r="D83" s="95">
        <f>AVERAGE(D59,D61,D63,D65,D67,D69,D71,D73,D75,D77,D79,D81)</f>
        <v>1.9166666666666667</v>
      </c>
      <c r="E83" s="95">
        <f t="shared" ref="E83:S83" si="2">AVERAGE(E59,E61,E63,E65,E67,E69,E71,E73,E75,E77,E79,E81)</f>
        <v>5.333333333333333</v>
      </c>
      <c r="F83" s="95">
        <f t="shared" si="2"/>
        <v>11.833333333333334</v>
      </c>
      <c r="G83" s="95">
        <f t="shared" si="2"/>
        <v>12.333333333333334</v>
      </c>
      <c r="H83" s="95">
        <f t="shared" si="2"/>
        <v>9.4166666666666661</v>
      </c>
      <c r="I83" s="95">
        <f t="shared" si="2"/>
        <v>6.916666666666667</v>
      </c>
      <c r="J83" s="95">
        <f t="shared" si="2"/>
        <v>1.75</v>
      </c>
      <c r="K83" s="95">
        <f t="shared" si="2"/>
        <v>1.6666666666666667</v>
      </c>
      <c r="L83" s="95">
        <f t="shared" si="2"/>
        <v>0.83333333333333337</v>
      </c>
      <c r="M83" s="95">
        <f t="shared" si="2"/>
        <v>3.6666666666666665</v>
      </c>
      <c r="N83" s="95">
        <f t="shared" si="2"/>
        <v>6.583333333333333</v>
      </c>
      <c r="O83" s="95">
        <f t="shared" si="2"/>
        <v>15.166666666666666</v>
      </c>
      <c r="P83" s="95">
        <f t="shared" si="2"/>
        <v>8</v>
      </c>
      <c r="Q83" s="95">
        <f t="shared" si="2"/>
        <v>7.5</v>
      </c>
      <c r="R83" s="95">
        <f>AVERAGE(R59,R61,R63,R65,R67,R69,R71,R73,R75,R77,R79,R81)</f>
        <v>3.1666666666666665</v>
      </c>
      <c r="S83" s="95">
        <f t="shared" si="2"/>
        <v>2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s="9" customFormat="1" ht="15" customHeight="1" x14ac:dyDescent="0.2">
      <c r="A84" s="35"/>
      <c r="B84" s="102" t="s">
        <v>185</v>
      </c>
      <c r="C84" s="95">
        <f>AVERAGE(C60,C62,C64,C66,C68,C70,C72,C74,C76,C78,C80,C82)</f>
        <v>7.666666666666667</v>
      </c>
      <c r="D84" s="95">
        <f t="shared" ref="D84:R84" si="3">AVERAGE(D60,D62,D64,D66,D68,D70,D72,D74,D76,D78,D80,D82)</f>
        <v>9</v>
      </c>
      <c r="E84" s="95">
        <f t="shared" si="3"/>
        <v>15.083333333333334</v>
      </c>
      <c r="F84" s="95">
        <f t="shared" si="3"/>
        <v>14</v>
      </c>
      <c r="G84" s="95">
        <f t="shared" si="3"/>
        <v>13</v>
      </c>
      <c r="H84" s="95">
        <f t="shared" si="3"/>
        <v>13</v>
      </c>
      <c r="I84" s="95">
        <f t="shared" si="3"/>
        <v>11.166666666666666</v>
      </c>
      <c r="J84" s="95">
        <f t="shared" si="3"/>
        <v>7.083333333333333</v>
      </c>
      <c r="K84" s="95">
        <f t="shared" si="3"/>
        <v>5</v>
      </c>
      <c r="L84" s="95">
        <f t="shared" si="3"/>
        <v>5.166666666666667</v>
      </c>
      <c r="M84" s="95">
        <f t="shared" si="3"/>
        <v>9.9166666666666661</v>
      </c>
      <c r="N84" s="95">
        <f t="shared" si="3"/>
        <v>15.666666666666666</v>
      </c>
      <c r="O84" s="95">
        <f t="shared" si="3"/>
        <v>14.083333333333334</v>
      </c>
      <c r="P84" s="95">
        <f t="shared" si="3"/>
        <v>11.583333333333334</v>
      </c>
      <c r="Q84" s="95">
        <f t="shared" si="3"/>
        <v>10.25</v>
      </c>
      <c r="R84" s="95">
        <f t="shared" si="3"/>
        <v>7.75</v>
      </c>
      <c r="S84" s="95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x14ac:dyDescent="0.2">
      <c r="A85" s="25" t="s">
        <v>272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</row>
    <row r="86" spans="1:35" s="9" customFormat="1" x14ac:dyDescent="0.2">
      <c r="A86" s="25" t="s">
        <v>287</v>
      </c>
      <c r="B86" s="25"/>
      <c r="C86" s="42"/>
      <c r="D86" s="42"/>
      <c r="E86" s="42"/>
      <c r="F86" s="42"/>
      <c r="G86" s="42"/>
      <c r="H86" s="42"/>
      <c r="I86" s="42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s="9" customFormat="1" x14ac:dyDescent="0.2">
      <c r="A87" s="25"/>
      <c r="B87" s="25"/>
      <c r="C87" s="42"/>
      <c r="D87" s="42"/>
      <c r="E87" s="42"/>
      <c r="F87" s="42"/>
      <c r="G87" s="42"/>
      <c r="H87" s="42"/>
      <c r="I87" s="42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</sheetData>
  <phoneticPr fontId="0" type="noConversion"/>
  <pageMargins left="0.39370078740157477" right="0.39370078740157477" top="0.59055118110236215" bottom="0.59055118110236215" header="0" footer="0"/>
  <pageSetup paperSize="9" scale="41" orientation="landscape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C2:X23"/>
  <sheetViews>
    <sheetView workbookViewId="0"/>
  </sheetViews>
  <sheetFormatPr baseColWidth="10" defaultColWidth="11.42578125" defaultRowHeight="13.5" customHeight="1" x14ac:dyDescent="0.2"/>
  <cols>
    <col min="1" max="1" width="5.5703125" style="4" customWidth="1"/>
    <col min="2" max="2" width="75.7109375" style="4" customWidth="1"/>
    <col min="3" max="3" width="5.5703125" style="4" customWidth="1"/>
    <col min="4" max="17" width="7.42578125" style="4" customWidth="1"/>
    <col min="18" max="16384" width="11.42578125" style="4"/>
  </cols>
  <sheetData>
    <row r="2" spans="3:24" ht="13.5" customHeight="1" x14ac:dyDescent="0.2">
      <c r="F2" s="38"/>
    </row>
    <row r="3" spans="3:24" ht="13.5" customHeight="1" x14ac:dyDescent="0.2">
      <c r="F3" s="38"/>
    </row>
    <row r="4" spans="3:24" ht="13.5" customHeight="1" x14ac:dyDescent="0.2">
      <c r="C4" s="1"/>
      <c r="D4" s="1"/>
      <c r="E4" s="1"/>
      <c r="F4" s="3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3:24" ht="13.5" customHeight="1" x14ac:dyDescent="0.2">
      <c r="C5" s="1"/>
      <c r="D5" s="1"/>
      <c r="E5" s="1"/>
      <c r="F5" s="38"/>
    </row>
    <row r="6" spans="3:24" ht="13.5" customHeight="1" x14ac:dyDescent="0.2">
      <c r="C6" s="1"/>
      <c r="D6" s="1"/>
      <c r="E6" s="1"/>
      <c r="F6" s="38"/>
    </row>
    <row r="7" spans="3:24" ht="13.5" customHeight="1" x14ac:dyDescent="0.2">
      <c r="C7" s="1"/>
      <c r="D7" s="1"/>
      <c r="E7" s="1"/>
      <c r="F7" s="38"/>
      <c r="G7" s="38"/>
    </row>
    <row r="8" spans="3:24" ht="13.5" customHeight="1" x14ac:dyDescent="0.2">
      <c r="C8" s="1"/>
      <c r="D8" s="1"/>
      <c r="E8" s="1"/>
      <c r="F8" s="38"/>
    </row>
    <row r="9" spans="3:24" ht="13.5" customHeight="1" x14ac:dyDescent="0.2">
      <c r="F9" s="38"/>
    </row>
    <row r="10" spans="3:24" ht="13.5" customHeight="1" x14ac:dyDescent="0.2">
      <c r="F10" s="38"/>
    </row>
    <row r="11" spans="3:24" ht="13.5" customHeight="1" x14ac:dyDescent="0.2">
      <c r="F11" s="38"/>
    </row>
    <row r="12" spans="3:24" ht="13.5" customHeight="1" x14ac:dyDescent="0.2">
      <c r="F12" s="38"/>
    </row>
    <row r="13" spans="3:24" ht="13.5" customHeight="1" x14ac:dyDescent="0.2">
      <c r="F13" s="38"/>
    </row>
    <row r="14" spans="3:24" ht="13.5" customHeight="1" x14ac:dyDescent="0.2">
      <c r="F14" s="38"/>
    </row>
    <row r="15" spans="3:24" ht="13.5" customHeight="1" x14ac:dyDescent="0.2">
      <c r="F15" s="38"/>
    </row>
    <row r="16" spans="3:24" ht="13.5" customHeight="1" x14ac:dyDescent="0.2">
      <c r="F16" s="38"/>
    </row>
    <row r="17" spans="6:6" ht="13.5" customHeight="1" x14ac:dyDescent="0.2">
      <c r="F17" s="38"/>
    </row>
    <row r="18" spans="6:6" ht="13.5" customHeight="1" x14ac:dyDescent="0.2">
      <c r="F18" s="38"/>
    </row>
    <row r="23" spans="6:6" ht="12.75" customHeight="1" x14ac:dyDescent="0.2"/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15"/>
  <sheetViews>
    <sheetView workbookViewId="0"/>
  </sheetViews>
  <sheetFormatPr baseColWidth="10" defaultColWidth="11.42578125" defaultRowHeight="12.75" x14ac:dyDescent="0.2"/>
  <cols>
    <col min="1" max="1" width="34" style="14" customWidth="1"/>
    <col min="2" max="2" width="8.85546875" style="13" customWidth="1"/>
    <col min="3" max="14" width="6.85546875" style="13" customWidth="1"/>
    <col min="15" max="16384" width="11.42578125" style="14"/>
  </cols>
  <sheetData>
    <row r="1" spans="1:14" s="12" customFormat="1" ht="15.75" customHeight="1" x14ac:dyDescent="0.2">
      <c r="A1" s="51" t="s">
        <v>356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2">
      <c r="A2" s="9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8.75" customHeight="1" x14ac:dyDescent="0.2">
      <c r="A3" s="62"/>
      <c r="B3" s="128" t="s">
        <v>57</v>
      </c>
      <c r="C3" s="127" t="s">
        <v>58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5" customHeight="1" x14ac:dyDescent="0.2">
      <c r="A4" s="62"/>
      <c r="B4" s="129"/>
      <c r="C4" s="125" t="s">
        <v>2</v>
      </c>
      <c r="D4" s="125" t="s">
        <v>3</v>
      </c>
      <c r="E4" s="125" t="s">
        <v>4</v>
      </c>
      <c r="F4" s="125" t="s">
        <v>5</v>
      </c>
      <c r="G4" s="125" t="s">
        <v>6</v>
      </c>
      <c r="H4" s="125" t="s">
        <v>7</v>
      </c>
      <c r="I4" s="125" t="s">
        <v>8</v>
      </c>
      <c r="J4" s="125" t="s">
        <v>9</v>
      </c>
      <c r="K4" s="125" t="s">
        <v>10</v>
      </c>
      <c r="L4" s="125" t="s">
        <v>11</v>
      </c>
      <c r="M4" s="125" t="s">
        <v>12</v>
      </c>
      <c r="N4" s="125" t="s">
        <v>13</v>
      </c>
    </row>
    <row r="5" spans="1:14" ht="15" customHeight="1" x14ac:dyDescent="0.2">
      <c r="A5" s="53" t="s">
        <v>14</v>
      </c>
      <c r="B5" s="54">
        <f>AVERAGE(C5:N5)</f>
        <v>17.764156626506026</v>
      </c>
      <c r="C5" s="29">
        <v>11.381927710843399</v>
      </c>
      <c r="D5" s="29">
        <v>12.0843373493976</v>
      </c>
      <c r="E5" s="29">
        <v>13.839759036144599</v>
      </c>
      <c r="F5" s="29">
        <v>15.6397590361446</v>
      </c>
      <c r="G5" s="29">
        <v>18.5722891566265</v>
      </c>
      <c r="H5" s="29">
        <v>22.155421686747001</v>
      </c>
      <c r="I5" s="29">
        <v>24.8939759036144</v>
      </c>
      <c r="J5" s="29">
        <v>25.384337349397601</v>
      </c>
      <c r="K5" s="29">
        <v>23.062650602409601</v>
      </c>
      <c r="L5" s="29">
        <v>19.2036144578313</v>
      </c>
      <c r="M5" s="29">
        <v>14.897590361445801</v>
      </c>
      <c r="N5" s="29">
        <v>12.054216867469901</v>
      </c>
    </row>
    <row r="6" spans="1:14" ht="15" customHeight="1" x14ac:dyDescent="0.2">
      <c r="A6" s="55" t="s">
        <v>344</v>
      </c>
      <c r="B6" s="56">
        <f>SUM(C6:N6)</f>
        <v>454.52928544983337</v>
      </c>
      <c r="C6" s="56">
        <v>33.5164383561644</v>
      </c>
      <c r="D6" s="56">
        <v>31.1621621621622</v>
      </c>
      <c r="E6" s="56">
        <v>32.813698630136997</v>
      </c>
      <c r="F6" s="56">
        <v>35.168493150684903</v>
      </c>
      <c r="G6" s="56">
        <v>35.5013698630137</v>
      </c>
      <c r="H6" s="56">
        <v>23.4986301369863</v>
      </c>
      <c r="I6" s="56">
        <v>8.4890410958904106</v>
      </c>
      <c r="J6" s="56">
        <v>21.013698630137</v>
      </c>
      <c r="K6" s="56">
        <v>56.880821917808198</v>
      </c>
      <c r="L6" s="56">
        <v>88.072602739725994</v>
      </c>
      <c r="M6" s="56">
        <v>42.741095890411003</v>
      </c>
      <c r="N6" s="56">
        <v>45.671232876712303</v>
      </c>
    </row>
    <row r="7" spans="1:14" ht="12.75" customHeight="1" x14ac:dyDescent="0.2">
      <c r="A7" s="57" t="s">
        <v>346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9" customFormat="1" x14ac:dyDescent="0.2">
      <c r="A8" s="25" t="s">
        <v>287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x14ac:dyDescent="0.2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</sheetData>
  <mergeCells count="2">
    <mergeCell ref="C3:N3"/>
    <mergeCell ref="B3:B4"/>
  </mergeCells>
  <phoneticPr fontId="0" type="noConversion"/>
  <pageMargins left="0.39370078740157477" right="0.39370078740157477" top="0.59055118110236215" bottom="0.59055118110236215" header="0" footer="0"/>
  <pageSetup paperSize="9" scale="7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B1:G23"/>
  <sheetViews>
    <sheetView workbookViewId="0"/>
  </sheetViews>
  <sheetFormatPr baseColWidth="10" defaultColWidth="11.42578125" defaultRowHeight="12.75" x14ac:dyDescent="0.2"/>
  <cols>
    <col min="1" max="1" width="5.5703125" style="66" customWidth="1"/>
    <col min="2" max="2" width="75.7109375" style="66" customWidth="1"/>
    <col min="3" max="3" width="5.5703125" style="66" customWidth="1"/>
    <col min="4" max="7" width="11.42578125" style="21"/>
    <col min="8" max="16384" width="11.42578125" style="66"/>
  </cols>
  <sheetData>
    <row r="1" spans="2:7" x14ac:dyDescent="0.2">
      <c r="C1" s="21"/>
      <c r="G1" s="66"/>
    </row>
    <row r="2" spans="2:7" x14ac:dyDescent="0.2">
      <c r="D2" s="66"/>
      <c r="E2" s="66"/>
      <c r="F2" s="66"/>
      <c r="G2" s="66"/>
    </row>
    <row r="3" spans="2:7" x14ac:dyDescent="0.2">
      <c r="D3" s="66"/>
      <c r="E3" s="66"/>
      <c r="F3" s="66"/>
      <c r="G3" s="66"/>
    </row>
    <row r="4" spans="2:7" x14ac:dyDescent="0.2">
      <c r="B4" s="3"/>
      <c r="C4" s="3"/>
      <c r="D4" s="66"/>
      <c r="E4" s="66"/>
      <c r="F4" s="66"/>
      <c r="G4" s="66"/>
    </row>
    <row r="5" spans="2:7" x14ac:dyDescent="0.2">
      <c r="D5" s="66"/>
      <c r="E5" s="66"/>
      <c r="F5" s="66"/>
      <c r="G5" s="88"/>
    </row>
    <row r="6" spans="2:7" x14ac:dyDescent="0.2">
      <c r="D6" s="66"/>
      <c r="E6" s="66"/>
      <c r="F6" s="54"/>
      <c r="G6" s="54"/>
    </row>
    <row r="7" spans="2:7" x14ac:dyDescent="0.2">
      <c r="D7" s="66"/>
      <c r="E7" s="66"/>
      <c r="F7" s="54"/>
      <c r="G7" s="54"/>
    </row>
    <row r="8" spans="2:7" x14ac:dyDescent="0.2">
      <c r="D8" s="66"/>
      <c r="E8" s="66"/>
      <c r="F8" s="54"/>
      <c r="G8" s="54"/>
    </row>
    <row r="9" spans="2:7" x14ac:dyDescent="0.2">
      <c r="D9" s="66"/>
      <c r="E9" s="66"/>
      <c r="F9" s="54"/>
      <c r="G9" s="54"/>
    </row>
    <row r="10" spans="2:7" x14ac:dyDescent="0.2">
      <c r="D10" s="66"/>
      <c r="E10" s="66"/>
      <c r="F10" s="54"/>
      <c r="G10" s="54"/>
    </row>
    <row r="11" spans="2:7" x14ac:dyDescent="0.2">
      <c r="D11" s="66"/>
      <c r="E11" s="66"/>
      <c r="F11" s="54"/>
      <c r="G11" s="54"/>
    </row>
    <row r="12" spans="2:7" x14ac:dyDescent="0.2">
      <c r="D12" s="66"/>
      <c r="E12" s="66"/>
      <c r="F12" s="54"/>
      <c r="G12" s="54"/>
    </row>
    <row r="13" spans="2:7" x14ac:dyDescent="0.2">
      <c r="D13" s="66"/>
      <c r="E13" s="66"/>
      <c r="F13" s="54"/>
      <c r="G13" s="54"/>
    </row>
    <row r="14" spans="2:7" x14ac:dyDescent="0.2">
      <c r="D14" s="66"/>
      <c r="E14" s="66"/>
      <c r="F14" s="54"/>
      <c r="G14" s="54"/>
    </row>
    <row r="15" spans="2:7" x14ac:dyDescent="0.2">
      <c r="D15" s="66"/>
      <c r="E15" s="66"/>
      <c r="F15" s="54"/>
      <c r="G15" s="54"/>
    </row>
    <row r="16" spans="2:7" x14ac:dyDescent="0.2">
      <c r="D16" s="66"/>
      <c r="E16" s="66"/>
      <c r="F16" s="54"/>
      <c r="G16" s="54"/>
    </row>
    <row r="17" spans="4:7" x14ac:dyDescent="0.2">
      <c r="D17" s="66"/>
      <c r="E17" s="66"/>
      <c r="F17" s="54"/>
      <c r="G17" s="54"/>
    </row>
    <row r="18" spans="4:7" x14ac:dyDescent="0.2">
      <c r="D18" s="66"/>
      <c r="E18" s="66"/>
      <c r="F18" s="66"/>
      <c r="G18" s="66"/>
    </row>
    <row r="19" spans="4:7" x14ac:dyDescent="0.2">
      <c r="D19" s="66"/>
      <c r="E19" s="66"/>
      <c r="F19" s="66"/>
      <c r="G19" s="66"/>
    </row>
    <row r="20" spans="4:7" x14ac:dyDescent="0.2">
      <c r="D20" s="66"/>
      <c r="E20" s="66"/>
      <c r="F20" s="66"/>
      <c r="G20" s="66"/>
    </row>
    <row r="21" spans="4:7" x14ac:dyDescent="0.2">
      <c r="D21" s="66"/>
      <c r="E21" s="66"/>
      <c r="F21" s="66"/>
      <c r="G21" s="66"/>
    </row>
    <row r="22" spans="4:7" x14ac:dyDescent="0.2">
      <c r="D22" s="66"/>
      <c r="E22" s="66"/>
      <c r="F22" s="66"/>
      <c r="G22" s="66"/>
    </row>
    <row r="23" spans="4:7" x14ac:dyDescent="0.2">
      <c r="D23" s="6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G35"/>
  <sheetViews>
    <sheetView workbookViewId="0"/>
  </sheetViews>
  <sheetFormatPr baseColWidth="10" defaultColWidth="11.42578125" defaultRowHeight="12.75" x14ac:dyDescent="0.2"/>
  <cols>
    <col min="1" max="1" width="20.7109375" style="9" customWidth="1"/>
    <col min="2" max="7" width="12.28515625" style="11" customWidth="1"/>
    <col min="8" max="16384" width="11.42578125" style="9"/>
  </cols>
  <sheetData>
    <row r="1" spans="1:7" s="8" customFormat="1" ht="15.75" customHeight="1" x14ac:dyDescent="0.2">
      <c r="A1" s="16" t="s">
        <v>357</v>
      </c>
      <c r="B1" s="5"/>
      <c r="C1" s="5"/>
      <c r="D1" s="5"/>
      <c r="E1" s="5"/>
      <c r="F1" s="5"/>
      <c r="G1" s="5"/>
    </row>
    <row r="2" spans="1:7" x14ac:dyDescent="0.2">
      <c r="A2" s="92"/>
      <c r="B2" s="5"/>
      <c r="C2" s="5"/>
      <c r="D2" s="5"/>
      <c r="E2" s="5"/>
      <c r="F2" s="5"/>
      <c r="G2" s="5"/>
    </row>
    <row r="3" spans="1:7" ht="18.75" customHeight="1" x14ac:dyDescent="0.2">
      <c r="A3" s="59"/>
      <c r="B3" s="60" t="s">
        <v>29</v>
      </c>
      <c r="C3" s="63" t="s">
        <v>16</v>
      </c>
      <c r="D3" s="63" t="s">
        <v>17</v>
      </c>
      <c r="E3" s="63" t="s">
        <v>18</v>
      </c>
      <c r="F3" s="63" t="s">
        <v>19</v>
      </c>
      <c r="G3" s="63" t="s">
        <v>20</v>
      </c>
    </row>
    <row r="4" spans="1:7" ht="15" customHeight="1" x14ac:dyDescent="0.2">
      <c r="A4" s="131" t="s">
        <v>239</v>
      </c>
      <c r="B4" s="46">
        <v>26.6</v>
      </c>
      <c r="C4" s="46">
        <v>29</v>
      </c>
      <c r="D4" s="46">
        <v>33.200000000000003</v>
      </c>
      <c r="E4" s="46">
        <v>35.200000000000003</v>
      </c>
      <c r="F4" s="46">
        <v>42</v>
      </c>
      <c r="G4" s="46">
        <v>38.200000000000003</v>
      </c>
    </row>
    <row r="5" spans="1:7" ht="15" customHeight="1" x14ac:dyDescent="0.2">
      <c r="A5" s="131"/>
      <c r="B5" s="46" t="s">
        <v>360</v>
      </c>
      <c r="C5" s="46" t="s">
        <v>361</v>
      </c>
      <c r="D5" s="46" t="s">
        <v>362</v>
      </c>
      <c r="E5" s="46" t="s">
        <v>296</v>
      </c>
      <c r="F5" s="46" t="s">
        <v>297</v>
      </c>
      <c r="G5" s="46" t="s">
        <v>298</v>
      </c>
    </row>
    <row r="6" spans="1:7" ht="15" customHeight="1" x14ac:dyDescent="0.2">
      <c r="A6" s="130" t="s">
        <v>240</v>
      </c>
      <c r="B6" s="58">
        <v>-6.5</v>
      </c>
      <c r="C6" s="58">
        <v>-7.2</v>
      </c>
      <c r="D6" s="58">
        <v>-0.4</v>
      </c>
      <c r="E6" s="58">
        <v>1</v>
      </c>
      <c r="F6" s="58">
        <v>5</v>
      </c>
      <c r="G6" s="58">
        <v>8.5</v>
      </c>
    </row>
    <row r="7" spans="1:7" ht="15" customHeight="1" x14ac:dyDescent="0.2">
      <c r="A7" s="130"/>
      <c r="B7" s="58" t="s">
        <v>364</v>
      </c>
      <c r="C7" s="58" t="s">
        <v>365</v>
      </c>
      <c r="D7" s="58" t="s">
        <v>366</v>
      </c>
      <c r="E7" s="58" t="s">
        <v>367</v>
      </c>
      <c r="F7" s="58" t="s">
        <v>368</v>
      </c>
      <c r="G7" s="58" t="s">
        <v>369</v>
      </c>
    </row>
    <row r="8" spans="1:7" ht="15" customHeight="1" x14ac:dyDescent="0.2">
      <c r="A8" s="131" t="s">
        <v>175</v>
      </c>
      <c r="B8" s="46">
        <v>19.5</v>
      </c>
      <c r="C8" s="46">
        <v>20.5</v>
      </c>
      <c r="D8" s="46">
        <v>24.3</v>
      </c>
      <c r="E8" s="46">
        <v>23.3</v>
      </c>
      <c r="F8" s="46">
        <v>25.9</v>
      </c>
      <c r="G8" s="46">
        <v>30.9</v>
      </c>
    </row>
    <row r="9" spans="1:7" ht="15" customHeight="1" x14ac:dyDescent="0.2">
      <c r="A9" s="131"/>
      <c r="B9" s="89" t="s">
        <v>370</v>
      </c>
      <c r="C9" s="89" t="s">
        <v>299</v>
      </c>
      <c r="D9" s="89" t="s">
        <v>300</v>
      </c>
      <c r="E9" s="89" t="s">
        <v>301</v>
      </c>
      <c r="F9" s="89" t="s">
        <v>302</v>
      </c>
      <c r="G9" s="89" t="s">
        <v>303</v>
      </c>
    </row>
    <row r="10" spans="1:7" ht="15" customHeight="1" x14ac:dyDescent="0.2">
      <c r="A10" s="130" t="s">
        <v>176</v>
      </c>
      <c r="B10" s="58">
        <v>2</v>
      </c>
      <c r="C10" s="58">
        <v>0.9</v>
      </c>
      <c r="D10" s="58">
        <v>5.8</v>
      </c>
      <c r="E10" s="58">
        <v>8.1</v>
      </c>
      <c r="F10" s="58">
        <v>11</v>
      </c>
      <c r="G10" s="58">
        <v>14.8</v>
      </c>
    </row>
    <row r="11" spans="1:7" ht="15" customHeight="1" x14ac:dyDescent="0.2">
      <c r="A11" s="130"/>
      <c r="B11" s="90" t="s">
        <v>304</v>
      </c>
      <c r="C11" s="90" t="s">
        <v>305</v>
      </c>
      <c r="D11" s="90" t="s">
        <v>374</v>
      </c>
      <c r="E11" s="90" t="s">
        <v>306</v>
      </c>
      <c r="F11" s="90" t="s">
        <v>307</v>
      </c>
      <c r="G11" s="90" t="s">
        <v>375</v>
      </c>
    </row>
    <row r="12" spans="1:7" ht="15" customHeight="1" x14ac:dyDescent="0.2">
      <c r="A12" s="131" t="s">
        <v>140</v>
      </c>
      <c r="B12" s="46">
        <v>76.8</v>
      </c>
      <c r="C12" s="46">
        <v>102.1</v>
      </c>
      <c r="D12" s="46">
        <v>72.5</v>
      </c>
      <c r="E12" s="46">
        <v>105.6</v>
      </c>
      <c r="F12" s="46">
        <v>63.6</v>
      </c>
      <c r="G12" s="46">
        <v>128.69999999999999</v>
      </c>
    </row>
    <row r="13" spans="1:7" ht="15" customHeight="1" x14ac:dyDescent="0.2">
      <c r="A13" s="131"/>
      <c r="B13" s="46" t="s">
        <v>376</v>
      </c>
      <c r="C13" s="46" t="s">
        <v>377</v>
      </c>
      <c r="D13" s="46" t="s">
        <v>378</v>
      </c>
      <c r="E13" s="46" t="s">
        <v>308</v>
      </c>
      <c r="F13" s="46" t="s">
        <v>309</v>
      </c>
      <c r="G13" s="46" t="s">
        <v>310</v>
      </c>
    </row>
    <row r="14" spans="1:7" ht="15" customHeight="1" x14ac:dyDescent="0.2">
      <c r="A14" s="130" t="s">
        <v>141</v>
      </c>
      <c r="B14" s="58">
        <v>153.30000000000001</v>
      </c>
      <c r="C14" s="58">
        <v>153.6</v>
      </c>
      <c r="D14" s="58">
        <v>133.69999999999999</v>
      </c>
      <c r="E14" s="58">
        <v>154.30000000000001</v>
      </c>
      <c r="F14" s="58">
        <v>143.19999999999999</v>
      </c>
      <c r="G14" s="58">
        <v>140</v>
      </c>
    </row>
    <row r="15" spans="1:7" ht="15" customHeight="1" x14ac:dyDescent="0.2">
      <c r="A15" s="130"/>
      <c r="B15" s="90" t="s">
        <v>343</v>
      </c>
      <c r="C15" s="90" t="s">
        <v>311</v>
      </c>
      <c r="D15" s="90" t="s">
        <v>312</v>
      </c>
      <c r="E15" s="90" t="s">
        <v>313</v>
      </c>
      <c r="F15" s="90" t="s">
        <v>314</v>
      </c>
      <c r="G15" s="90" t="s">
        <v>315</v>
      </c>
    </row>
    <row r="16" spans="1:7" ht="15" customHeight="1" x14ac:dyDescent="0.2">
      <c r="A16" s="132" t="s">
        <v>142</v>
      </c>
      <c r="B16" s="44">
        <v>109</v>
      </c>
      <c r="C16" s="44">
        <v>117</v>
      </c>
      <c r="D16" s="44">
        <v>100</v>
      </c>
      <c r="E16" s="44">
        <v>115</v>
      </c>
      <c r="F16" s="44">
        <v>99</v>
      </c>
      <c r="G16" s="44">
        <v>80</v>
      </c>
    </row>
    <row r="17" spans="1:7" ht="15" customHeight="1" x14ac:dyDescent="0.2">
      <c r="A17" s="132"/>
      <c r="B17" s="46" t="s">
        <v>316</v>
      </c>
      <c r="C17" s="46" t="s">
        <v>317</v>
      </c>
      <c r="D17" s="46" t="s">
        <v>318</v>
      </c>
      <c r="E17" s="46" t="s">
        <v>319</v>
      </c>
      <c r="F17" s="46" t="s">
        <v>320</v>
      </c>
      <c r="G17" s="46" t="s">
        <v>321</v>
      </c>
    </row>
    <row r="18" spans="1:7" ht="17.100000000000001" customHeight="1" x14ac:dyDescent="0.2">
      <c r="A18" s="126"/>
      <c r="B18" s="46"/>
      <c r="C18" s="39"/>
      <c r="D18" s="39"/>
      <c r="E18" s="39"/>
      <c r="F18" s="39"/>
      <c r="G18" s="39"/>
    </row>
    <row r="19" spans="1:7" ht="18.75" customHeight="1" x14ac:dyDescent="0.2">
      <c r="A19" s="64"/>
      <c r="B19" s="60" t="s">
        <v>21</v>
      </c>
      <c r="C19" s="60" t="s">
        <v>22</v>
      </c>
      <c r="D19" s="60" t="s">
        <v>23</v>
      </c>
      <c r="E19" s="60" t="s">
        <v>24</v>
      </c>
      <c r="F19" s="65" t="s">
        <v>25</v>
      </c>
      <c r="G19" s="65" t="s">
        <v>26</v>
      </c>
    </row>
    <row r="20" spans="1:7" ht="15" customHeight="1" x14ac:dyDescent="0.2">
      <c r="A20" s="131" t="s">
        <v>239</v>
      </c>
      <c r="B20" s="46">
        <v>41.8</v>
      </c>
      <c r="C20" s="46">
        <v>43</v>
      </c>
      <c r="D20" s="46">
        <v>38.4</v>
      </c>
      <c r="E20" s="46">
        <v>35.799999999999997</v>
      </c>
      <c r="F20" s="46">
        <v>32</v>
      </c>
      <c r="G20" s="46">
        <v>25.2</v>
      </c>
    </row>
    <row r="21" spans="1:7" ht="15" customHeight="1" x14ac:dyDescent="0.2">
      <c r="A21" s="131"/>
      <c r="B21" s="46" t="s">
        <v>322</v>
      </c>
      <c r="C21" s="46" t="s">
        <v>323</v>
      </c>
      <c r="D21" s="46" t="s">
        <v>324</v>
      </c>
      <c r="E21" s="46" t="s">
        <v>325</v>
      </c>
      <c r="F21" s="46" t="s">
        <v>363</v>
      </c>
      <c r="G21" s="46" t="s">
        <v>359</v>
      </c>
    </row>
    <row r="22" spans="1:7" ht="15" customHeight="1" x14ac:dyDescent="0.2">
      <c r="A22" s="130" t="s">
        <v>240</v>
      </c>
      <c r="B22" s="58">
        <v>11.6</v>
      </c>
      <c r="C22" s="58">
        <v>12.5</v>
      </c>
      <c r="D22" s="58">
        <v>8</v>
      </c>
      <c r="E22" s="58">
        <v>4.0999999999999996</v>
      </c>
      <c r="F22" s="58">
        <v>-0.8</v>
      </c>
      <c r="G22" s="58">
        <v>-2.8</v>
      </c>
    </row>
    <row r="23" spans="1:7" ht="15" customHeight="1" x14ac:dyDescent="0.2">
      <c r="A23" s="130"/>
      <c r="B23" s="58" t="s">
        <v>380</v>
      </c>
      <c r="C23" s="58" t="s">
        <v>381</v>
      </c>
      <c r="D23" s="58" t="s">
        <v>326</v>
      </c>
      <c r="E23" s="58" t="s">
        <v>382</v>
      </c>
      <c r="F23" s="58" t="s">
        <v>327</v>
      </c>
      <c r="G23" s="58" t="s">
        <v>328</v>
      </c>
    </row>
    <row r="24" spans="1:7" ht="15" customHeight="1" x14ac:dyDescent="0.2">
      <c r="A24" s="131" t="s">
        <v>175</v>
      </c>
      <c r="B24" s="46">
        <v>32</v>
      </c>
      <c r="C24" s="46">
        <v>33.1</v>
      </c>
      <c r="D24" s="46">
        <v>29.9</v>
      </c>
      <c r="E24" s="46">
        <v>27.6</v>
      </c>
      <c r="F24" s="46">
        <v>22.8</v>
      </c>
      <c r="G24" s="46">
        <v>19.2</v>
      </c>
    </row>
    <row r="25" spans="1:7" ht="15" customHeight="1" x14ac:dyDescent="0.2">
      <c r="A25" s="131"/>
      <c r="B25" s="89" t="s">
        <v>303</v>
      </c>
      <c r="C25" s="89" t="s">
        <v>303</v>
      </c>
      <c r="D25" s="89" t="s">
        <v>371</v>
      </c>
      <c r="E25" s="89" t="s">
        <v>301</v>
      </c>
      <c r="F25" s="89" t="s">
        <v>372</v>
      </c>
      <c r="G25" s="89" t="s">
        <v>373</v>
      </c>
    </row>
    <row r="26" spans="1:7" ht="15" customHeight="1" x14ac:dyDescent="0.2">
      <c r="A26" s="130" t="s">
        <v>176</v>
      </c>
      <c r="B26" s="58">
        <v>17.2</v>
      </c>
      <c r="C26" s="58">
        <v>18.3</v>
      </c>
      <c r="D26" s="58">
        <v>15.5</v>
      </c>
      <c r="E26" s="58">
        <v>10.199999999999999</v>
      </c>
      <c r="F26" s="58">
        <v>7</v>
      </c>
      <c r="G26" s="58">
        <v>3.7</v>
      </c>
    </row>
    <row r="27" spans="1:7" ht="15" customHeight="1" x14ac:dyDescent="0.2">
      <c r="A27" s="130"/>
      <c r="B27" s="90" t="s">
        <v>311</v>
      </c>
      <c r="C27" s="90" t="s">
        <v>304</v>
      </c>
      <c r="D27" s="90" t="s">
        <v>336</v>
      </c>
      <c r="E27" s="90" t="s">
        <v>374</v>
      </c>
      <c r="F27" s="90" t="s">
        <v>305</v>
      </c>
      <c r="G27" s="90" t="s">
        <v>305</v>
      </c>
    </row>
    <row r="28" spans="1:7" ht="15" customHeight="1" x14ac:dyDescent="0.2">
      <c r="A28" s="131" t="s">
        <v>140</v>
      </c>
      <c r="B28" s="46">
        <v>43.8</v>
      </c>
      <c r="C28" s="46">
        <v>76.7</v>
      </c>
      <c r="D28" s="46">
        <v>134.4</v>
      </c>
      <c r="E28" s="46">
        <v>178.2</v>
      </c>
      <c r="F28" s="46">
        <v>262.60000000000002</v>
      </c>
      <c r="G28" s="46">
        <v>81</v>
      </c>
    </row>
    <row r="29" spans="1:7" ht="15" customHeight="1" x14ac:dyDescent="0.2">
      <c r="A29" s="131"/>
      <c r="B29" s="46" t="s">
        <v>329</v>
      </c>
      <c r="C29" s="46" t="s">
        <v>330</v>
      </c>
      <c r="D29" s="46" t="s">
        <v>331</v>
      </c>
      <c r="E29" s="46" t="s">
        <v>332</v>
      </c>
      <c r="F29" s="46" t="s">
        <v>383</v>
      </c>
      <c r="G29" s="46" t="s">
        <v>379</v>
      </c>
    </row>
    <row r="30" spans="1:7" ht="15" customHeight="1" x14ac:dyDescent="0.2">
      <c r="A30" s="130" t="s">
        <v>141</v>
      </c>
      <c r="B30" s="58">
        <v>44.9</v>
      </c>
      <c r="C30" s="58">
        <v>110.3</v>
      </c>
      <c r="D30" s="58">
        <v>259.8</v>
      </c>
      <c r="E30" s="58">
        <v>365.6</v>
      </c>
      <c r="F30" s="58">
        <v>298.2</v>
      </c>
      <c r="G30" s="58">
        <v>206.8</v>
      </c>
    </row>
    <row r="31" spans="1:7" ht="15" customHeight="1" x14ac:dyDescent="0.2">
      <c r="A31" s="130"/>
      <c r="B31" s="90" t="s">
        <v>333</v>
      </c>
      <c r="C31" s="90" t="s">
        <v>334</v>
      </c>
      <c r="D31" s="90" t="s">
        <v>335</v>
      </c>
      <c r="E31" s="90" t="s">
        <v>336</v>
      </c>
      <c r="F31" s="90" t="s">
        <v>305</v>
      </c>
      <c r="G31" s="90" t="s">
        <v>335</v>
      </c>
    </row>
    <row r="32" spans="1:7" ht="15" customHeight="1" x14ac:dyDescent="0.2">
      <c r="A32" s="132" t="s">
        <v>142</v>
      </c>
      <c r="B32" s="48">
        <v>85</v>
      </c>
      <c r="C32" s="48">
        <v>79</v>
      </c>
      <c r="D32" s="48">
        <v>94</v>
      </c>
      <c r="E32" s="48">
        <v>90</v>
      </c>
      <c r="F32" s="48">
        <v>90</v>
      </c>
      <c r="G32" s="48">
        <v>109</v>
      </c>
    </row>
    <row r="33" spans="1:7" ht="15" customHeight="1" x14ac:dyDescent="0.2">
      <c r="A33" s="132"/>
      <c r="B33" s="46" t="s">
        <v>337</v>
      </c>
      <c r="C33" s="46" t="s">
        <v>338</v>
      </c>
      <c r="D33" s="46" t="s">
        <v>339</v>
      </c>
      <c r="E33" s="46" t="s">
        <v>340</v>
      </c>
      <c r="F33" s="46" t="s">
        <v>341</v>
      </c>
      <c r="G33" s="46" t="s">
        <v>342</v>
      </c>
    </row>
    <row r="34" spans="1:7" ht="12.75" customHeight="1" x14ac:dyDescent="0.2">
      <c r="A34" s="25" t="s">
        <v>293</v>
      </c>
      <c r="B34" s="42"/>
      <c r="C34" s="42"/>
      <c r="D34" s="42"/>
      <c r="E34" s="42"/>
      <c r="F34" s="42"/>
      <c r="G34" s="42"/>
    </row>
    <row r="35" spans="1:7" x14ac:dyDescent="0.2">
      <c r="A35" s="25" t="s">
        <v>287</v>
      </c>
      <c r="B35" s="5"/>
      <c r="C35" s="5"/>
      <c r="D35" s="5"/>
      <c r="E35" s="5"/>
      <c r="F35" s="5"/>
      <c r="G35" s="5"/>
    </row>
  </sheetData>
  <mergeCells count="14">
    <mergeCell ref="A4:A5"/>
    <mergeCell ref="A20:A21"/>
    <mergeCell ref="A6:A7"/>
    <mergeCell ref="A32:A33"/>
    <mergeCell ref="A24:A25"/>
    <mergeCell ref="A26:A27"/>
    <mergeCell ref="A28:A29"/>
    <mergeCell ref="A30:A31"/>
    <mergeCell ref="A22:A23"/>
    <mergeCell ref="A8:A9"/>
    <mergeCell ref="A10:A11"/>
    <mergeCell ref="A12:A13"/>
    <mergeCell ref="A16:A17"/>
    <mergeCell ref="A14:A15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6384" width="11.42578125" style="66"/>
  </cols>
  <sheetData/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N47"/>
  <sheetViews>
    <sheetView zoomScaleNormal="100" workbookViewId="0"/>
  </sheetViews>
  <sheetFormatPr baseColWidth="10" defaultRowHeight="12.75" x14ac:dyDescent="0.2"/>
  <cols>
    <col min="1" max="1" width="22.42578125" customWidth="1"/>
    <col min="2" max="14" width="6.7109375" customWidth="1"/>
  </cols>
  <sheetData>
    <row r="1" spans="1:14" s="8" customFormat="1" ht="15.75" customHeight="1" x14ac:dyDescent="0.2">
      <c r="A1" s="16" t="s">
        <v>358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6"/>
    </row>
    <row r="2" spans="1:14" s="9" customFormat="1" x14ac:dyDescent="0.2">
      <c r="A2" s="6"/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4" s="17" customFormat="1" ht="18.75" customHeight="1" x14ac:dyDescent="0.2">
      <c r="A3" s="59"/>
      <c r="B3" s="61" t="s">
        <v>251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1" t="s">
        <v>12</v>
      </c>
      <c r="N3" s="61" t="s">
        <v>13</v>
      </c>
    </row>
    <row r="4" spans="1:14" s="9" customFormat="1" ht="15" customHeight="1" x14ac:dyDescent="0.2">
      <c r="A4" s="45" t="s">
        <v>274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s="9" customFormat="1" ht="15" customHeight="1" x14ac:dyDescent="0.2">
      <c r="A5" s="35" t="s">
        <v>246</v>
      </c>
      <c r="B5" s="40">
        <v>392.25</v>
      </c>
      <c r="C5" s="93">
        <v>32</v>
      </c>
      <c r="D5" s="93">
        <v>16.25</v>
      </c>
      <c r="E5" s="93">
        <v>38.25</v>
      </c>
      <c r="F5" s="40">
        <v>59</v>
      </c>
      <c r="G5" s="40">
        <v>25.5</v>
      </c>
      <c r="H5" s="40">
        <v>13.25</v>
      </c>
      <c r="I5" s="93">
        <v>17.25</v>
      </c>
      <c r="J5" s="93">
        <v>46.25</v>
      </c>
      <c r="K5" s="93">
        <v>65.25</v>
      </c>
      <c r="L5" s="93">
        <v>17.5</v>
      </c>
      <c r="M5" s="93">
        <v>60.5</v>
      </c>
      <c r="N5" s="93">
        <v>1.25</v>
      </c>
    </row>
    <row r="6" spans="1:14" s="9" customFormat="1" ht="15" customHeight="1" x14ac:dyDescent="0.2">
      <c r="A6" s="34" t="s">
        <v>15</v>
      </c>
      <c r="B6" s="107">
        <v>49</v>
      </c>
      <c r="C6" s="107">
        <v>4</v>
      </c>
      <c r="D6" s="107">
        <v>3</v>
      </c>
      <c r="E6" s="107">
        <v>4</v>
      </c>
      <c r="F6" s="107">
        <v>8</v>
      </c>
      <c r="G6" s="107">
        <v>3</v>
      </c>
      <c r="H6" s="107">
        <v>5</v>
      </c>
      <c r="I6" s="107">
        <v>2</v>
      </c>
      <c r="J6" s="107">
        <v>4</v>
      </c>
      <c r="K6" s="107">
        <v>7</v>
      </c>
      <c r="L6" s="107">
        <v>4</v>
      </c>
      <c r="M6" s="107">
        <v>5</v>
      </c>
      <c r="N6" s="107">
        <v>0</v>
      </c>
    </row>
    <row r="7" spans="1:14" s="17" customFormat="1" ht="15" customHeight="1" x14ac:dyDescent="0.2">
      <c r="A7" s="50" t="s">
        <v>279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s="9" customFormat="1" ht="15" customHeight="1" x14ac:dyDescent="0.2">
      <c r="A8" s="34" t="s">
        <v>246</v>
      </c>
      <c r="B8" s="39">
        <v>428</v>
      </c>
      <c r="C8" s="39">
        <v>27.25</v>
      </c>
      <c r="D8" s="39">
        <v>28</v>
      </c>
      <c r="E8" s="39">
        <v>41</v>
      </c>
      <c r="F8" s="39">
        <v>76.75</v>
      </c>
      <c r="G8" s="39">
        <v>20</v>
      </c>
      <c r="H8" s="39">
        <v>16.5</v>
      </c>
      <c r="I8" s="39">
        <v>6.25</v>
      </c>
      <c r="J8" s="39">
        <v>37.5</v>
      </c>
      <c r="K8" s="39">
        <v>62</v>
      </c>
      <c r="L8" s="39">
        <v>23.25</v>
      </c>
      <c r="M8" s="39">
        <v>89.25</v>
      </c>
      <c r="N8" s="39">
        <v>0.25</v>
      </c>
    </row>
    <row r="9" spans="1:14" s="9" customFormat="1" ht="15" customHeight="1" x14ac:dyDescent="0.2">
      <c r="A9" s="35" t="s">
        <v>15</v>
      </c>
      <c r="B9" s="101">
        <v>51</v>
      </c>
      <c r="C9" s="101">
        <v>3</v>
      </c>
      <c r="D9" s="101">
        <v>3</v>
      </c>
      <c r="E9" s="101">
        <v>4</v>
      </c>
      <c r="F9" s="101">
        <v>11</v>
      </c>
      <c r="G9" s="101">
        <v>3</v>
      </c>
      <c r="H9" s="101">
        <v>5</v>
      </c>
      <c r="I9" s="101">
        <v>1</v>
      </c>
      <c r="J9" s="101">
        <v>4</v>
      </c>
      <c r="K9" s="101">
        <v>6</v>
      </c>
      <c r="L9" s="101">
        <v>5</v>
      </c>
      <c r="M9" s="101">
        <v>6</v>
      </c>
      <c r="N9" s="101">
        <v>0</v>
      </c>
    </row>
    <row r="10" spans="1:14" s="9" customFormat="1" ht="15" customHeight="1" x14ac:dyDescent="0.2">
      <c r="A10" s="45" t="s">
        <v>281</v>
      </c>
      <c r="B10" s="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s="9" customFormat="1" ht="15" customHeight="1" x14ac:dyDescent="0.2">
      <c r="A11" s="35" t="s">
        <v>246</v>
      </c>
      <c r="B11" s="40">
        <v>475.25</v>
      </c>
      <c r="C11" s="93">
        <v>35.5</v>
      </c>
      <c r="D11" s="93">
        <v>13.75</v>
      </c>
      <c r="E11" s="93">
        <v>43</v>
      </c>
      <c r="F11" s="93">
        <v>77</v>
      </c>
      <c r="G11" s="93">
        <v>24</v>
      </c>
      <c r="H11" s="93">
        <v>14</v>
      </c>
      <c r="I11" s="93">
        <v>13.25</v>
      </c>
      <c r="J11" s="93">
        <v>44.25</v>
      </c>
      <c r="K11" s="93">
        <v>83.75</v>
      </c>
      <c r="L11" s="93">
        <v>30</v>
      </c>
      <c r="M11" s="93">
        <v>95</v>
      </c>
      <c r="N11" s="93">
        <v>1.75</v>
      </c>
    </row>
    <row r="12" spans="1:14" s="9" customFormat="1" ht="15" customHeight="1" x14ac:dyDescent="0.2">
      <c r="A12" s="34" t="s">
        <v>15</v>
      </c>
      <c r="B12" s="107">
        <v>54</v>
      </c>
      <c r="C12" s="107">
        <v>4</v>
      </c>
      <c r="D12" s="107">
        <v>3</v>
      </c>
      <c r="E12" s="107">
        <v>4</v>
      </c>
      <c r="F12" s="107">
        <v>12</v>
      </c>
      <c r="G12" s="107">
        <v>3</v>
      </c>
      <c r="H12" s="107">
        <v>5</v>
      </c>
      <c r="I12" s="107">
        <v>1</v>
      </c>
      <c r="J12" s="107">
        <v>4</v>
      </c>
      <c r="K12" s="107">
        <v>7</v>
      </c>
      <c r="L12" s="107">
        <v>4</v>
      </c>
      <c r="M12" s="107">
        <v>7</v>
      </c>
      <c r="N12" s="107">
        <v>0</v>
      </c>
    </row>
    <row r="13" spans="1:14" s="9" customFormat="1" ht="15" customHeight="1" x14ac:dyDescent="0.2">
      <c r="A13" s="122" t="s">
        <v>384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</row>
    <row r="14" spans="1:14" s="9" customFormat="1" ht="15" customHeight="1" x14ac:dyDescent="0.2">
      <c r="A14" s="34" t="s">
        <v>283</v>
      </c>
      <c r="B14" s="124">
        <v>389.9</v>
      </c>
      <c r="C14" s="124" t="s">
        <v>385</v>
      </c>
      <c r="D14" s="124" t="s">
        <v>385</v>
      </c>
      <c r="E14" s="124">
        <v>24.7</v>
      </c>
      <c r="F14" s="124">
        <v>68.3</v>
      </c>
      <c r="G14" s="124">
        <v>41.8</v>
      </c>
      <c r="H14" s="124">
        <v>22.3</v>
      </c>
      <c r="I14" s="124">
        <v>3.9</v>
      </c>
      <c r="J14" s="124">
        <v>42.8</v>
      </c>
      <c r="K14" s="124">
        <v>87.8</v>
      </c>
      <c r="L14" s="124">
        <v>40.1</v>
      </c>
      <c r="M14" s="124">
        <v>57.4</v>
      </c>
      <c r="N14" s="124">
        <v>0.8</v>
      </c>
    </row>
    <row r="15" spans="1:14" s="9" customFormat="1" ht="15" customHeight="1" x14ac:dyDescent="0.2">
      <c r="A15" s="115" t="s">
        <v>15</v>
      </c>
      <c r="B15" s="116">
        <v>48</v>
      </c>
      <c r="C15" s="116" t="s">
        <v>385</v>
      </c>
      <c r="D15" s="116" t="s">
        <v>385</v>
      </c>
      <c r="E15" s="116">
        <v>3</v>
      </c>
      <c r="F15" s="116">
        <v>10</v>
      </c>
      <c r="G15" s="116">
        <v>3</v>
      </c>
      <c r="H15" s="116">
        <v>5</v>
      </c>
      <c r="I15" s="116">
        <v>1</v>
      </c>
      <c r="J15" s="116">
        <v>4</v>
      </c>
      <c r="K15" s="116">
        <v>9</v>
      </c>
      <c r="L15" s="116">
        <v>5</v>
      </c>
      <c r="M15" s="116">
        <v>8</v>
      </c>
      <c r="N15" s="116">
        <v>0</v>
      </c>
    </row>
    <row r="16" spans="1:14" s="17" customFormat="1" ht="15" customHeight="1" x14ac:dyDescent="0.2">
      <c r="A16" s="49" t="s">
        <v>284</v>
      </c>
      <c r="B16" s="5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s="9" customFormat="1" ht="15" customHeight="1" x14ac:dyDescent="0.2">
      <c r="A17" s="115" t="s">
        <v>246</v>
      </c>
      <c r="B17" s="117">
        <v>348.5</v>
      </c>
      <c r="C17" s="117">
        <v>32.5</v>
      </c>
      <c r="D17" s="117">
        <v>6.25</v>
      </c>
      <c r="E17" s="117">
        <v>33</v>
      </c>
      <c r="F17" s="117">
        <v>53</v>
      </c>
      <c r="G17" s="117">
        <v>0.75</v>
      </c>
      <c r="H17" s="117">
        <v>12.25</v>
      </c>
      <c r="I17" s="117">
        <v>8.5</v>
      </c>
      <c r="J17" s="117">
        <v>57.75</v>
      </c>
      <c r="K17" s="117">
        <v>93.5</v>
      </c>
      <c r="L17" s="117">
        <v>15.25</v>
      </c>
      <c r="M17" s="117">
        <v>35.5</v>
      </c>
      <c r="N17" s="117">
        <v>0.25</v>
      </c>
    </row>
    <row r="18" spans="1:14" s="9" customFormat="1" ht="15" customHeight="1" x14ac:dyDescent="0.2">
      <c r="A18" s="34" t="s">
        <v>15</v>
      </c>
      <c r="B18" s="107">
        <v>43</v>
      </c>
      <c r="C18" s="121">
        <v>3</v>
      </c>
      <c r="D18" s="121">
        <v>3</v>
      </c>
      <c r="E18" s="121">
        <v>4</v>
      </c>
      <c r="F18" s="121">
        <v>7</v>
      </c>
      <c r="G18" s="121">
        <v>0</v>
      </c>
      <c r="H18" s="121">
        <v>3</v>
      </c>
      <c r="I18" s="121">
        <v>1</v>
      </c>
      <c r="J18" s="121">
        <v>4</v>
      </c>
      <c r="K18" s="121">
        <v>9</v>
      </c>
      <c r="L18" s="121">
        <v>4</v>
      </c>
      <c r="M18" s="121">
        <v>5</v>
      </c>
      <c r="N18" s="121">
        <v>0</v>
      </c>
    </row>
    <row r="19" spans="1:14" s="9" customFormat="1" ht="15" customHeight="1" x14ac:dyDescent="0.2">
      <c r="A19" s="118" t="s">
        <v>280</v>
      </c>
      <c r="B19" s="119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  <row r="20" spans="1:14" s="9" customFormat="1" ht="15" customHeight="1" x14ac:dyDescent="0.2">
      <c r="A20" s="34" t="s">
        <v>283</v>
      </c>
      <c r="B20" s="39">
        <v>436.6</v>
      </c>
      <c r="C20" s="96">
        <v>58.7</v>
      </c>
      <c r="D20" s="96">
        <v>3.6</v>
      </c>
      <c r="E20" s="96">
        <v>45.6</v>
      </c>
      <c r="F20" s="96">
        <v>76.099999999999994</v>
      </c>
      <c r="G20" s="96">
        <v>27.9</v>
      </c>
      <c r="H20" s="96">
        <v>29.8</v>
      </c>
      <c r="I20" s="96">
        <v>27.6</v>
      </c>
      <c r="J20" s="96">
        <v>16.100000000000001</v>
      </c>
      <c r="K20" s="96">
        <v>69.8</v>
      </c>
      <c r="L20" s="96">
        <v>8.4</v>
      </c>
      <c r="M20" s="96">
        <v>69.5</v>
      </c>
      <c r="N20" s="96">
        <v>3.5</v>
      </c>
    </row>
    <row r="21" spans="1:14" s="9" customFormat="1" ht="15" customHeight="1" x14ac:dyDescent="0.2">
      <c r="A21" s="115" t="s">
        <v>15</v>
      </c>
      <c r="B21" s="116">
        <v>58</v>
      </c>
      <c r="C21" s="116">
        <v>3</v>
      </c>
      <c r="D21" s="116">
        <v>1</v>
      </c>
      <c r="E21" s="116">
        <v>5</v>
      </c>
      <c r="F21" s="116">
        <v>12</v>
      </c>
      <c r="G21" s="116">
        <v>4</v>
      </c>
      <c r="H21" s="116">
        <v>5</v>
      </c>
      <c r="I21" s="116">
        <v>1</v>
      </c>
      <c r="J21" s="116">
        <v>4</v>
      </c>
      <c r="K21" s="116">
        <v>9</v>
      </c>
      <c r="L21" s="116">
        <v>4</v>
      </c>
      <c r="M21" s="116">
        <v>10</v>
      </c>
      <c r="N21" s="116">
        <v>0</v>
      </c>
    </row>
    <row r="22" spans="1:14" s="17" customFormat="1" ht="15" customHeight="1" x14ac:dyDescent="0.2">
      <c r="A22" s="49" t="s">
        <v>294</v>
      </c>
      <c r="B22" s="5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s="9" customFormat="1" ht="15" customHeight="1" x14ac:dyDescent="0.2">
      <c r="A23" s="115" t="s">
        <v>283</v>
      </c>
      <c r="B23" s="117">
        <v>429.25</v>
      </c>
      <c r="C23" s="117">
        <v>37.25</v>
      </c>
      <c r="D23" s="117">
        <v>11.5</v>
      </c>
      <c r="E23" s="117">
        <v>36.75</v>
      </c>
      <c r="F23" s="117">
        <v>69.25</v>
      </c>
      <c r="G23" s="117">
        <v>34.25</v>
      </c>
      <c r="H23" s="117">
        <v>21.5</v>
      </c>
      <c r="I23" s="117">
        <v>6.25</v>
      </c>
      <c r="J23" s="117">
        <v>54.25</v>
      </c>
      <c r="K23" s="117">
        <v>82.75</v>
      </c>
      <c r="L23" s="117">
        <v>22.25</v>
      </c>
      <c r="M23" s="117">
        <v>53</v>
      </c>
      <c r="N23" s="117">
        <v>0.25</v>
      </c>
    </row>
    <row r="24" spans="1:14" s="9" customFormat="1" ht="15" customHeight="1" x14ac:dyDescent="0.2">
      <c r="A24" s="34" t="s">
        <v>15</v>
      </c>
      <c r="B24" s="107">
        <v>50</v>
      </c>
      <c r="C24" s="121">
        <v>4</v>
      </c>
      <c r="D24" s="121">
        <v>3</v>
      </c>
      <c r="E24" s="121">
        <v>4</v>
      </c>
      <c r="F24" s="121">
        <v>7</v>
      </c>
      <c r="G24" s="121">
        <v>3</v>
      </c>
      <c r="H24" s="121">
        <v>5</v>
      </c>
      <c r="I24" s="121">
        <v>1</v>
      </c>
      <c r="J24" s="121">
        <v>4</v>
      </c>
      <c r="K24" s="121">
        <v>8</v>
      </c>
      <c r="L24" s="121">
        <v>5</v>
      </c>
      <c r="M24" s="121">
        <v>6</v>
      </c>
      <c r="N24" s="121">
        <v>0</v>
      </c>
    </row>
    <row r="25" spans="1:14" s="9" customFormat="1" ht="15" customHeight="1" x14ac:dyDescent="0.2">
      <c r="A25" s="118" t="s">
        <v>275</v>
      </c>
      <c r="B25" s="119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</row>
    <row r="26" spans="1:14" s="9" customFormat="1" ht="15" customHeight="1" x14ac:dyDescent="0.2">
      <c r="A26" s="34" t="s">
        <v>246</v>
      </c>
      <c r="B26" s="39">
        <v>553.6</v>
      </c>
      <c r="C26" s="96">
        <v>44</v>
      </c>
      <c r="D26" s="96">
        <v>21.2</v>
      </c>
      <c r="E26" s="96">
        <v>50.2</v>
      </c>
      <c r="F26" s="96">
        <v>141.80000000000001</v>
      </c>
      <c r="G26" s="96">
        <v>41.4</v>
      </c>
      <c r="H26" s="96">
        <v>26</v>
      </c>
      <c r="I26" s="96">
        <v>19.2</v>
      </c>
      <c r="J26" s="96">
        <v>42.4</v>
      </c>
      <c r="K26" s="96">
        <v>84</v>
      </c>
      <c r="L26" s="96">
        <v>26.8</v>
      </c>
      <c r="M26" s="96">
        <v>55.4</v>
      </c>
      <c r="N26" s="96">
        <v>1.2</v>
      </c>
    </row>
    <row r="27" spans="1:14" s="9" customFormat="1" ht="15" customHeight="1" x14ac:dyDescent="0.2">
      <c r="A27" s="115" t="s">
        <v>15</v>
      </c>
      <c r="B27" s="116">
        <v>55</v>
      </c>
      <c r="C27" s="116">
        <v>4</v>
      </c>
      <c r="D27" s="116">
        <v>3</v>
      </c>
      <c r="E27" s="116">
        <v>3</v>
      </c>
      <c r="F27" s="116">
        <v>13</v>
      </c>
      <c r="G27" s="116">
        <v>3</v>
      </c>
      <c r="H27" s="116">
        <v>5</v>
      </c>
      <c r="I27" s="116">
        <v>1</v>
      </c>
      <c r="J27" s="116">
        <v>4</v>
      </c>
      <c r="K27" s="116">
        <v>8</v>
      </c>
      <c r="L27" s="116">
        <v>5</v>
      </c>
      <c r="M27" s="116">
        <v>6</v>
      </c>
      <c r="N27" s="116">
        <v>0</v>
      </c>
    </row>
    <row r="28" spans="1:14" s="17" customFormat="1" ht="15" customHeight="1" x14ac:dyDescent="0.2">
      <c r="A28" s="49" t="s">
        <v>276</v>
      </c>
      <c r="B28" s="5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 s="9" customFormat="1" ht="15" customHeight="1" x14ac:dyDescent="0.2">
      <c r="A29" s="115" t="s">
        <v>246</v>
      </c>
      <c r="B29" s="117">
        <v>500.6</v>
      </c>
      <c r="C29" s="117">
        <v>42.8</v>
      </c>
      <c r="D29" s="117">
        <v>30.2</v>
      </c>
      <c r="E29" s="117">
        <v>60.9</v>
      </c>
      <c r="F29" s="117">
        <v>89.6</v>
      </c>
      <c r="G29" s="117">
        <v>25.8</v>
      </c>
      <c r="H29" s="117">
        <v>27.1</v>
      </c>
      <c r="I29" s="117">
        <v>9.1</v>
      </c>
      <c r="J29" s="117">
        <v>43</v>
      </c>
      <c r="K29" s="117">
        <v>76.599999999999994</v>
      </c>
      <c r="L29" s="117">
        <v>22.3</v>
      </c>
      <c r="M29" s="117">
        <v>73.2</v>
      </c>
      <c r="N29" s="117">
        <v>0</v>
      </c>
    </row>
    <row r="30" spans="1:14" s="9" customFormat="1" ht="15" customHeight="1" x14ac:dyDescent="0.2">
      <c r="A30" s="34" t="s">
        <v>15</v>
      </c>
      <c r="B30" s="107">
        <v>63</v>
      </c>
      <c r="C30" s="121">
        <v>5</v>
      </c>
      <c r="D30" s="121">
        <v>3</v>
      </c>
      <c r="E30" s="121">
        <v>4</v>
      </c>
      <c r="F30" s="121">
        <v>13</v>
      </c>
      <c r="G30" s="121">
        <v>3</v>
      </c>
      <c r="H30" s="121">
        <v>7</v>
      </c>
      <c r="I30" s="121">
        <v>2</v>
      </c>
      <c r="J30" s="121">
        <v>4</v>
      </c>
      <c r="K30" s="121">
        <v>8</v>
      </c>
      <c r="L30" s="121">
        <v>6</v>
      </c>
      <c r="M30" s="121">
        <v>8</v>
      </c>
      <c r="N30" s="121">
        <v>0</v>
      </c>
    </row>
    <row r="31" spans="1:14" s="9" customFormat="1" ht="15" customHeight="1" x14ac:dyDescent="0.2">
      <c r="A31" s="118" t="s">
        <v>295</v>
      </c>
      <c r="B31" s="119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</row>
    <row r="32" spans="1:14" s="9" customFormat="1" ht="15" customHeight="1" x14ac:dyDescent="0.2">
      <c r="A32" s="34" t="s">
        <v>246</v>
      </c>
      <c r="B32" s="39">
        <v>452.5</v>
      </c>
      <c r="C32" s="96">
        <v>31.5</v>
      </c>
      <c r="D32" s="96">
        <v>23</v>
      </c>
      <c r="E32" s="96">
        <v>41.25</v>
      </c>
      <c r="F32" s="96">
        <v>68</v>
      </c>
      <c r="G32" s="96">
        <v>19.75</v>
      </c>
      <c r="H32" s="96">
        <v>15</v>
      </c>
      <c r="I32" s="96">
        <v>10.5</v>
      </c>
      <c r="J32" s="96">
        <v>35.5</v>
      </c>
      <c r="K32" s="96">
        <v>66.75</v>
      </c>
      <c r="L32" s="96">
        <v>29.75</v>
      </c>
      <c r="M32" s="96">
        <v>111</v>
      </c>
      <c r="N32" s="96">
        <v>0.5</v>
      </c>
    </row>
    <row r="33" spans="1:14" s="9" customFormat="1" ht="15" customHeight="1" x14ac:dyDescent="0.2">
      <c r="A33" s="115" t="s">
        <v>15</v>
      </c>
      <c r="B33" s="116">
        <v>49</v>
      </c>
      <c r="C33" s="116">
        <v>3</v>
      </c>
      <c r="D33" s="116">
        <v>3</v>
      </c>
      <c r="E33" s="116">
        <v>4</v>
      </c>
      <c r="F33" s="116">
        <v>10</v>
      </c>
      <c r="G33" s="116">
        <v>3</v>
      </c>
      <c r="H33" s="116">
        <v>5</v>
      </c>
      <c r="I33" s="116">
        <v>1</v>
      </c>
      <c r="J33" s="116">
        <v>3</v>
      </c>
      <c r="K33" s="116">
        <v>6</v>
      </c>
      <c r="L33" s="116">
        <v>4</v>
      </c>
      <c r="M33" s="116">
        <v>7</v>
      </c>
      <c r="N33" s="116">
        <v>0</v>
      </c>
    </row>
    <row r="34" spans="1:14" s="9" customFormat="1" ht="15" customHeight="1" x14ac:dyDescent="0.2">
      <c r="A34" s="49" t="s">
        <v>277</v>
      </c>
      <c r="B34" s="5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s="9" customFormat="1" ht="15" customHeight="1" x14ac:dyDescent="0.2">
      <c r="A35" s="115" t="s">
        <v>246</v>
      </c>
      <c r="B35" s="117">
        <v>513.1</v>
      </c>
      <c r="C35" s="117">
        <v>45.9</v>
      </c>
      <c r="D35" s="117">
        <v>2.1</v>
      </c>
      <c r="E35" s="117">
        <v>24.6</v>
      </c>
      <c r="F35" s="117">
        <v>60.1</v>
      </c>
      <c r="G35" s="117">
        <v>20.9</v>
      </c>
      <c r="H35" s="117">
        <v>12.2</v>
      </c>
      <c r="I35" s="117">
        <v>43.9</v>
      </c>
      <c r="J35" s="117">
        <v>12.8</v>
      </c>
      <c r="K35" s="117">
        <v>87.6</v>
      </c>
      <c r="L35" s="117">
        <v>102.7</v>
      </c>
      <c r="M35" s="117">
        <v>95.7</v>
      </c>
      <c r="N35" s="117">
        <v>4.5999999999999996</v>
      </c>
    </row>
    <row r="36" spans="1:14" s="9" customFormat="1" ht="15" customHeight="1" x14ac:dyDescent="0.2">
      <c r="A36" s="34" t="s">
        <v>15</v>
      </c>
      <c r="B36" s="107">
        <v>54</v>
      </c>
      <c r="C36" s="121">
        <v>3</v>
      </c>
      <c r="D36" s="121">
        <v>0</v>
      </c>
      <c r="E36" s="121">
        <v>4</v>
      </c>
      <c r="F36" s="121">
        <v>12</v>
      </c>
      <c r="G36" s="121">
        <v>3</v>
      </c>
      <c r="H36" s="121">
        <v>4</v>
      </c>
      <c r="I36" s="121">
        <v>1</v>
      </c>
      <c r="J36" s="107">
        <v>3</v>
      </c>
      <c r="K36" s="121">
        <v>6</v>
      </c>
      <c r="L36" s="121">
        <v>7</v>
      </c>
      <c r="M36" s="121">
        <v>9</v>
      </c>
      <c r="N36" s="121">
        <v>2</v>
      </c>
    </row>
    <row r="37" spans="1:14" s="9" customFormat="1" ht="15" customHeight="1" x14ac:dyDescent="0.2">
      <c r="A37" s="118" t="s">
        <v>288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 s="17" customFormat="1" ht="15" customHeight="1" x14ac:dyDescent="0.2">
      <c r="A38" s="34" t="s">
        <v>246</v>
      </c>
      <c r="B38" s="39">
        <v>493</v>
      </c>
      <c r="C38" s="96">
        <v>48.25</v>
      </c>
      <c r="D38" s="96">
        <v>24.25</v>
      </c>
      <c r="E38" s="96">
        <v>39.25</v>
      </c>
      <c r="F38" s="96">
        <v>71.75</v>
      </c>
      <c r="G38" s="96">
        <v>27.5</v>
      </c>
      <c r="H38" s="96">
        <v>16.25</v>
      </c>
      <c r="I38" s="96">
        <v>25</v>
      </c>
      <c r="J38" s="96">
        <v>49.5</v>
      </c>
      <c r="K38" s="96">
        <v>96.75</v>
      </c>
      <c r="L38" s="96">
        <v>33</v>
      </c>
      <c r="M38" s="96">
        <v>60.5</v>
      </c>
      <c r="N38" s="96">
        <v>1</v>
      </c>
    </row>
    <row r="39" spans="1:14" s="9" customFormat="1" ht="15" customHeight="1" x14ac:dyDescent="0.2">
      <c r="A39" s="115" t="s">
        <v>15</v>
      </c>
      <c r="B39" s="116">
        <v>53</v>
      </c>
      <c r="C39" s="116">
        <v>3</v>
      </c>
      <c r="D39" s="116">
        <v>3</v>
      </c>
      <c r="E39" s="116">
        <v>4</v>
      </c>
      <c r="F39" s="116">
        <v>9</v>
      </c>
      <c r="G39" s="116">
        <v>3</v>
      </c>
      <c r="H39" s="116">
        <v>4</v>
      </c>
      <c r="I39" s="116">
        <v>2</v>
      </c>
      <c r="J39" s="116">
        <v>4</v>
      </c>
      <c r="K39" s="116">
        <v>8</v>
      </c>
      <c r="L39" s="116">
        <v>6</v>
      </c>
      <c r="M39" s="116">
        <v>7</v>
      </c>
      <c r="N39" s="116">
        <v>0</v>
      </c>
    </row>
    <row r="40" spans="1:14" s="9" customFormat="1" ht="15" customHeight="1" x14ac:dyDescent="0.2">
      <c r="A40" s="49" t="s">
        <v>278</v>
      </c>
      <c r="B40" s="5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</row>
    <row r="41" spans="1:14" s="9" customFormat="1" ht="15" customHeight="1" x14ac:dyDescent="0.2">
      <c r="A41" s="115" t="s">
        <v>246</v>
      </c>
      <c r="B41" s="117">
        <v>265.5</v>
      </c>
      <c r="C41" s="120">
        <v>40.9</v>
      </c>
      <c r="D41" s="120">
        <v>11.8</v>
      </c>
      <c r="E41" s="120">
        <v>43.7</v>
      </c>
      <c r="F41" s="120">
        <v>71.2</v>
      </c>
      <c r="G41" s="120">
        <v>28.5</v>
      </c>
      <c r="H41" s="120">
        <v>17.8</v>
      </c>
      <c r="I41" s="120">
        <v>9.5</v>
      </c>
      <c r="J41" s="120">
        <v>42.1</v>
      </c>
      <c r="K41" s="117" t="s">
        <v>385</v>
      </c>
      <c r="L41" s="117" t="s">
        <v>385</v>
      </c>
      <c r="M41" s="117" t="s">
        <v>385</v>
      </c>
      <c r="N41" s="117" t="s">
        <v>385</v>
      </c>
    </row>
    <row r="42" spans="1:14" s="9" customFormat="1" ht="15" customHeight="1" x14ac:dyDescent="0.2">
      <c r="A42" s="34" t="s">
        <v>15</v>
      </c>
      <c r="B42" s="107">
        <v>35</v>
      </c>
      <c r="C42" s="121">
        <v>5</v>
      </c>
      <c r="D42" s="121">
        <v>3</v>
      </c>
      <c r="E42" s="121">
        <v>4</v>
      </c>
      <c r="F42" s="121">
        <v>10</v>
      </c>
      <c r="G42" s="121">
        <v>3</v>
      </c>
      <c r="H42" s="121">
        <v>5</v>
      </c>
      <c r="I42" s="121">
        <v>2</v>
      </c>
      <c r="J42" s="121">
        <v>3</v>
      </c>
      <c r="K42" s="107" t="s">
        <v>385</v>
      </c>
      <c r="L42" s="107" t="s">
        <v>385</v>
      </c>
      <c r="M42" s="107" t="s">
        <v>385</v>
      </c>
      <c r="N42" s="107" t="s">
        <v>385</v>
      </c>
    </row>
    <row r="43" spans="1:14" s="9" customFormat="1" ht="15" customHeight="1" x14ac:dyDescent="0.2">
      <c r="A43" s="118" t="s">
        <v>282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</row>
    <row r="44" spans="1:14" s="17" customFormat="1" ht="15" customHeight="1" x14ac:dyDescent="0.2">
      <c r="A44" s="34" t="s">
        <v>246</v>
      </c>
      <c r="B44" s="39">
        <v>442.3</v>
      </c>
      <c r="C44" s="96">
        <v>45.08</v>
      </c>
      <c r="D44" s="96">
        <v>13</v>
      </c>
      <c r="E44" s="96">
        <v>42.19</v>
      </c>
      <c r="F44" s="96">
        <v>74.28</v>
      </c>
      <c r="G44" s="96">
        <v>26.08</v>
      </c>
      <c r="H44" s="96">
        <v>21.4</v>
      </c>
      <c r="I44" s="96">
        <v>20.11</v>
      </c>
      <c r="J44" s="96">
        <v>34.18</v>
      </c>
      <c r="K44" s="96">
        <v>72.97</v>
      </c>
      <c r="L44" s="96">
        <v>24.4</v>
      </c>
      <c r="M44" s="96">
        <v>66.790000000000006</v>
      </c>
      <c r="N44" s="96">
        <v>1.82</v>
      </c>
    </row>
    <row r="45" spans="1:14" s="9" customFormat="1" ht="15" customHeight="1" x14ac:dyDescent="0.2">
      <c r="A45" s="115" t="s">
        <v>15</v>
      </c>
      <c r="B45" s="116">
        <v>88</v>
      </c>
      <c r="C45" s="116">
        <v>5</v>
      </c>
      <c r="D45" s="116">
        <v>3</v>
      </c>
      <c r="E45" s="116">
        <v>7</v>
      </c>
      <c r="F45" s="116">
        <v>19</v>
      </c>
      <c r="G45" s="116">
        <v>5</v>
      </c>
      <c r="H45" s="116">
        <v>9</v>
      </c>
      <c r="I45" s="116">
        <v>2</v>
      </c>
      <c r="J45" s="116">
        <v>6</v>
      </c>
      <c r="K45" s="116">
        <v>9</v>
      </c>
      <c r="L45" s="116">
        <v>10</v>
      </c>
      <c r="M45" s="116">
        <v>11</v>
      </c>
      <c r="N45" s="116">
        <v>2</v>
      </c>
    </row>
    <row r="46" spans="1:14" s="9" customFormat="1" x14ac:dyDescent="0.2">
      <c r="A46" s="25" t="s">
        <v>390</v>
      </c>
      <c r="B46" s="42"/>
      <c r="C46" s="25"/>
      <c r="D46" s="25"/>
      <c r="E46" s="42"/>
      <c r="F46" s="42"/>
      <c r="G46" s="42"/>
      <c r="H46" s="42"/>
      <c r="I46" s="42"/>
      <c r="J46" s="42"/>
      <c r="K46" s="42"/>
      <c r="L46" s="6"/>
      <c r="M46" s="6"/>
      <c r="N46" s="6"/>
    </row>
    <row r="47" spans="1:14" s="9" customFormat="1" x14ac:dyDescent="0.2">
      <c r="A47" s="25" t="s">
        <v>273</v>
      </c>
      <c r="B47" s="25"/>
      <c r="C47" s="25"/>
      <c r="D47" s="25"/>
      <c r="E47" s="42"/>
      <c r="F47" s="42"/>
      <c r="G47" s="42"/>
      <c r="H47" s="42"/>
      <c r="I47" s="42"/>
      <c r="J47" s="42"/>
      <c r="K47" s="42"/>
      <c r="L47" s="6"/>
      <c r="M47" s="6"/>
      <c r="N47" s="6"/>
    </row>
  </sheetData>
  <phoneticPr fontId="23" type="noConversion"/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64"/>
  <sheetViews>
    <sheetView workbookViewId="0"/>
  </sheetViews>
  <sheetFormatPr baseColWidth="10" defaultColWidth="11.42578125" defaultRowHeight="12.75" x14ac:dyDescent="0.2"/>
  <cols>
    <col min="1" max="1" width="33" style="9" customWidth="1"/>
    <col min="2" max="2" width="11.42578125" style="9"/>
    <col min="3" max="3" width="6.42578125" style="9" customWidth="1"/>
    <col min="4" max="4" width="33" style="9" customWidth="1"/>
    <col min="5" max="5" width="11.42578125" style="9"/>
    <col min="6" max="6" width="11.85546875" style="9" bestFit="1" customWidth="1"/>
    <col min="7" max="16384" width="11.42578125" style="9"/>
  </cols>
  <sheetData>
    <row r="1" spans="1:5" ht="15.75" customHeight="1" x14ac:dyDescent="0.2">
      <c r="A1" s="16" t="s">
        <v>258</v>
      </c>
      <c r="B1" s="6"/>
      <c r="C1" s="6"/>
      <c r="D1" s="6"/>
      <c r="E1" s="6"/>
    </row>
    <row r="2" spans="1:5" x14ac:dyDescent="0.2">
      <c r="A2" s="6"/>
      <c r="B2" s="6"/>
      <c r="C2" s="6"/>
      <c r="D2" s="6"/>
      <c r="E2" s="6"/>
    </row>
    <row r="3" spans="1:5" s="17" customFormat="1" ht="18.75" customHeight="1" x14ac:dyDescent="0.2">
      <c r="A3" s="59"/>
      <c r="B3" s="60" t="s">
        <v>0</v>
      </c>
      <c r="C3" s="59"/>
      <c r="D3" s="59"/>
      <c r="E3" s="60" t="s">
        <v>0</v>
      </c>
    </row>
    <row r="4" spans="1:5" ht="15" customHeight="1" x14ac:dyDescent="0.2">
      <c r="A4" s="112" t="s">
        <v>259</v>
      </c>
      <c r="B4" s="113">
        <v>13834.902909492701</v>
      </c>
      <c r="C4" s="112"/>
      <c r="D4" s="112"/>
      <c r="E4" s="114"/>
    </row>
    <row r="5" spans="1:5" ht="15" customHeight="1" x14ac:dyDescent="0.2">
      <c r="A5" s="23" t="s">
        <v>75</v>
      </c>
      <c r="B5" s="27">
        <v>168.98420690879999</v>
      </c>
      <c r="C5" s="27"/>
      <c r="D5" s="23" t="s">
        <v>76</v>
      </c>
      <c r="E5" s="27">
        <v>978.34881209059995</v>
      </c>
    </row>
    <row r="6" spans="1:5" ht="15" customHeight="1" x14ac:dyDescent="0.2">
      <c r="A6" s="28" t="s">
        <v>189</v>
      </c>
      <c r="B6" s="29">
        <v>22.107272250599998</v>
      </c>
      <c r="C6" s="29"/>
      <c r="D6" s="28" t="s">
        <v>208</v>
      </c>
      <c r="E6" s="26">
        <v>581.68921220439995</v>
      </c>
    </row>
    <row r="7" spans="1:5" ht="15" customHeight="1" x14ac:dyDescent="0.2">
      <c r="A7" s="30" t="s">
        <v>190</v>
      </c>
      <c r="B7" s="27">
        <v>31.164830947400002</v>
      </c>
      <c r="C7" s="27"/>
      <c r="D7" s="30" t="s">
        <v>209</v>
      </c>
      <c r="E7" s="31">
        <v>71.640733516400005</v>
      </c>
    </row>
    <row r="8" spans="1:5" ht="15" customHeight="1" x14ac:dyDescent="0.2">
      <c r="A8" s="28" t="s">
        <v>191</v>
      </c>
      <c r="B8" s="29">
        <v>38.406525717100003</v>
      </c>
      <c r="C8" s="29"/>
      <c r="D8" s="28" t="s">
        <v>210</v>
      </c>
      <c r="E8" s="26">
        <v>134.92507347649999</v>
      </c>
    </row>
    <row r="9" spans="1:5" ht="15" customHeight="1" x14ac:dyDescent="0.2">
      <c r="A9" s="30" t="s">
        <v>192</v>
      </c>
      <c r="B9" s="27">
        <v>16.160527682200001</v>
      </c>
      <c r="C9" s="27"/>
      <c r="D9" s="30" t="s">
        <v>211</v>
      </c>
      <c r="E9" s="31">
        <v>72.854126621500001</v>
      </c>
    </row>
    <row r="10" spans="1:5" ht="15" customHeight="1" x14ac:dyDescent="0.2">
      <c r="A10" s="28" t="s">
        <v>193</v>
      </c>
      <c r="B10" s="29">
        <v>17.279429723699998</v>
      </c>
      <c r="C10" s="29"/>
      <c r="D10" s="28" t="s">
        <v>77</v>
      </c>
      <c r="E10" s="26">
        <v>25.530540369200001</v>
      </c>
    </row>
    <row r="11" spans="1:5" ht="15" customHeight="1" x14ac:dyDescent="0.2">
      <c r="A11" s="30" t="s">
        <v>79</v>
      </c>
      <c r="B11" s="27">
        <v>43.865620587800002</v>
      </c>
      <c r="C11" s="27"/>
      <c r="D11" s="30" t="s">
        <v>78</v>
      </c>
      <c r="E11" s="31">
        <v>91.709125902600007</v>
      </c>
    </row>
    <row r="12" spans="1:5" ht="15" customHeight="1" x14ac:dyDescent="0.2">
      <c r="A12" s="6" t="s">
        <v>242</v>
      </c>
      <c r="B12" s="29">
        <v>173.3183611401</v>
      </c>
      <c r="C12" s="29"/>
      <c r="D12" s="6" t="s">
        <v>80</v>
      </c>
      <c r="E12" s="26">
        <v>236.72094926800003</v>
      </c>
    </row>
    <row r="13" spans="1:5" ht="15" customHeight="1" x14ac:dyDescent="0.2">
      <c r="A13" s="30" t="s">
        <v>82</v>
      </c>
      <c r="B13" s="27">
        <v>87.770053390100003</v>
      </c>
      <c r="C13" s="27"/>
      <c r="D13" s="30" t="s">
        <v>81</v>
      </c>
      <c r="E13" s="31">
        <v>65.120426450699995</v>
      </c>
    </row>
    <row r="14" spans="1:5" ht="15" customHeight="1" x14ac:dyDescent="0.2">
      <c r="A14" s="28" t="s">
        <v>194</v>
      </c>
      <c r="B14" s="29">
        <v>38.691642402600003</v>
      </c>
      <c r="C14" s="29"/>
      <c r="D14" s="28" t="s">
        <v>83</v>
      </c>
      <c r="E14" s="26">
        <v>25.603651464000002</v>
      </c>
    </row>
    <row r="15" spans="1:5" ht="15" customHeight="1" x14ac:dyDescent="0.2">
      <c r="A15" s="30" t="s">
        <v>84</v>
      </c>
      <c r="B15" s="27">
        <v>46.856665347399996</v>
      </c>
      <c r="C15" s="27"/>
      <c r="D15" s="30" t="s">
        <v>212</v>
      </c>
      <c r="E15" s="31">
        <v>39.165254706900001</v>
      </c>
    </row>
    <row r="16" spans="1:5" ht="15" customHeight="1" x14ac:dyDescent="0.2">
      <c r="A16" s="6" t="s">
        <v>86</v>
      </c>
      <c r="B16" s="29">
        <v>197.16880987319999</v>
      </c>
      <c r="C16" s="29"/>
      <c r="D16" s="28" t="s">
        <v>85</v>
      </c>
      <c r="E16" s="26">
        <v>15.718749004199999</v>
      </c>
    </row>
    <row r="17" spans="1:5" ht="15" customHeight="1" x14ac:dyDescent="0.2">
      <c r="A17" s="30" t="s">
        <v>195</v>
      </c>
      <c r="B17" s="27">
        <v>37.011327509000004</v>
      </c>
      <c r="C17" s="27"/>
      <c r="D17" s="30" t="s">
        <v>87</v>
      </c>
      <c r="E17" s="31">
        <v>91.112867642200001</v>
      </c>
    </row>
    <row r="18" spans="1:5" ht="15" customHeight="1" x14ac:dyDescent="0.2">
      <c r="A18" s="28" t="s">
        <v>196</v>
      </c>
      <c r="B18" s="29">
        <v>23.0567453966</v>
      </c>
      <c r="C18" s="29"/>
      <c r="D18" s="6" t="s">
        <v>88</v>
      </c>
      <c r="E18" s="26">
        <v>295.91878154660003</v>
      </c>
    </row>
    <row r="19" spans="1:5" ht="15" customHeight="1" x14ac:dyDescent="0.2">
      <c r="A19" s="30" t="s">
        <v>197</v>
      </c>
      <c r="B19" s="27">
        <v>49.663756436</v>
      </c>
      <c r="C19" s="27"/>
      <c r="D19" s="30" t="s">
        <v>213</v>
      </c>
      <c r="E19" s="31">
        <v>23.1527277233</v>
      </c>
    </row>
    <row r="20" spans="1:5" ht="15" customHeight="1" x14ac:dyDescent="0.2">
      <c r="A20" s="28" t="s">
        <v>90</v>
      </c>
      <c r="B20" s="29">
        <v>87.4369805316</v>
      </c>
      <c r="C20" s="29"/>
      <c r="D20" s="28" t="s">
        <v>89</v>
      </c>
      <c r="E20" s="29">
        <v>36.392825649999999</v>
      </c>
    </row>
    <row r="21" spans="1:5" ht="15" customHeight="1" x14ac:dyDescent="0.2">
      <c r="A21" s="23" t="s">
        <v>91</v>
      </c>
      <c r="B21" s="27">
        <v>523.77852365479998</v>
      </c>
      <c r="C21" s="27"/>
      <c r="D21" s="30" t="s">
        <v>214</v>
      </c>
      <c r="E21" s="31">
        <v>20.727362620699999</v>
      </c>
    </row>
    <row r="22" spans="1:5" ht="15" customHeight="1" x14ac:dyDescent="0.2">
      <c r="A22" s="28" t="s">
        <v>92</v>
      </c>
      <c r="B22" s="29">
        <v>98.784406547200007</v>
      </c>
      <c r="C22" s="29"/>
      <c r="D22" s="28" t="s">
        <v>215</v>
      </c>
      <c r="E22" s="26">
        <v>19.358802656999998</v>
      </c>
    </row>
    <row r="23" spans="1:5" ht="15" customHeight="1" x14ac:dyDescent="0.2">
      <c r="A23" s="30" t="s">
        <v>198</v>
      </c>
      <c r="B23" s="27">
        <v>25.8206841736</v>
      </c>
      <c r="C23" s="27"/>
      <c r="D23" s="30" t="s">
        <v>216</v>
      </c>
      <c r="E23" s="27">
        <v>196.2870628956</v>
      </c>
    </row>
    <row r="24" spans="1:5" ht="15" customHeight="1" x14ac:dyDescent="0.2">
      <c r="A24" s="28" t="s">
        <v>199</v>
      </c>
      <c r="B24" s="29">
        <v>9.3681613405000004</v>
      </c>
      <c r="C24" s="29"/>
      <c r="D24" s="6" t="s">
        <v>93</v>
      </c>
      <c r="E24" s="26">
        <v>157.0285047696</v>
      </c>
    </row>
    <row r="25" spans="1:5" ht="15" customHeight="1" x14ac:dyDescent="0.2">
      <c r="A25" s="30" t="s">
        <v>95</v>
      </c>
      <c r="B25" s="27">
        <v>389.80527159350004</v>
      </c>
      <c r="C25" s="27"/>
      <c r="D25" s="30" t="s">
        <v>94</v>
      </c>
      <c r="E25" s="31">
        <v>74.324608382899996</v>
      </c>
    </row>
    <row r="26" spans="1:5" ht="15" customHeight="1" x14ac:dyDescent="0.2">
      <c r="A26" s="6" t="s">
        <v>243</v>
      </c>
      <c r="B26" s="29">
        <v>194.39091393649997</v>
      </c>
      <c r="C26" s="29"/>
      <c r="D26" s="28" t="s">
        <v>96</v>
      </c>
      <c r="E26" s="26">
        <v>82.703896386699995</v>
      </c>
    </row>
    <row r="27" spans="1:5" ht="15" customHeight="1" x14ac:dyDescent="0.2">
      <c r="A27" s="30" t="s">
        <v>98</v>
      </c>
      <c r="B27" s="27">
        <v>39.036274008999996</v>
      </c>
      <c r="C27" s="27"/>
      <c r="D27" s="23" t="s">
        <v>97</v>
      </c>
      <c r="E27" s="27">
        <v>262.871446741</v>
      </c>
    </row>
    <row r="28" spans="1:5" ht="15" customHeight="1" x14ac:dyDescent="0.2">
      <c r="A28" s="28" t="s">
        <v>99</v>
      </c>
      <c r="B28" s="29">
        <v>42.8181799372</v>
      </c>
      <c r="C28" s="29"/>
      <c r="D28" s="28" t="s">
        <v>187</v>
      </c>
      <c r="E28" s="29">
        <v>39.625036580500002</v>
      </c>
    </row>
    <row r="29" spans="1:5" ht="15" customHeight="1" x14ac:dyDescent="0.2">
      <c r="A29" s="30" t="s">
        <v>101</v>
      </c>
      <c r="B29" s="27">
        <v>59.5675425389</v>
      </c>
      <c r="C29" s="27"/>
      <c r="D29" s="30" t="s">
        <v>100</v>
      </c>
      <c r="E29" s="27">
        <v>70.027120503500001</v>
      </c>
    </row>
    <row r="30" spans="1:5" ht="15" customHeight="1" x14ac:dyDescent="0.2">
      <c r="A30" s="28" t="s">
        <v>103</v>
      </c>
      <c r="B30" s="29">
        <v>27.99498049</v>
      </c>
      <c r="C30" s="29"/>
      <c r="D30" s="28" t="s">
        <v>102</v>
      </c>
      <c r="E30" s="26">
        <v>153.21928965700002</v>
      </c>
    </row>
    <row r="31" spans="1:5" ht="15" customHeight="1" x14ac:dyDescent="0.2">
      <c r="A31" s="30" t="s">
        <v>105</v>
      </c>
      <c r="B31" s="27">
        <v>24.9739369614</v>
      </c>
      <c r="C31" s="27"/>
      <c r="D31" s="23" t="s">
        <v>104</v>
      </c>
      <c r="E31" s="31">
        <v>221.5853900882</v>
      </c>
    </row>
    <row r="32" spans="1:5" ht="15" customHeight="1" x14ac:dyDescent="0.2">
      <c r="A32" s="6" t="s">
        <v>244</v>
      </c>
      <c r="B32" s="29">
        <v>169.29513701160002</v>
      </c>
      <c r="C32" s="29"/>
      <c r="D32" s="28" t="s">
        <v>106</v>
      </c>
      <c r="E32" s="26">
        <v>171.89467808859999</v>
      </c>
    </row>
    <row r="33" spans="1:5" ht="15" customHeight="1" x14ac:dyDescent="0.2">
      <c r="A33" s="30" t="s">
        <v>108</v>
      </c>
      <c r="B33" s="27">
        <v>38.160802311499999</v>
      </c>
      <c r="C33" s="27"/>
      <c r="D33" s="30" t="s">
        <v>107</v>
      </c>
      <c r="E33" s="31">
        <v>49.690711999600005</v>
      </c>
    </row>
    <row r="34" spans="1:5" ht="15" customHeight="1" x14ac:dyDescent="0.2">
      <c r="A34" s="28" t="s">
        <v>110</v>
      </c>
      <c r="B34" s="29">
        <v>84.358546179499996</v>
      </c>
      <c r="C34" s="29"/>
      <c r="D34" s="6" t="s">
        <v>109</v>
      </c>
      <c r="E34" s="26">
        <v>1519.6113210239998</v>
      </c>
    </row>
    <row r="35" spans="1:5" ht="15" customHeight="1" x14ac:dyDescent="0.2">
      <c r="A35" s="30" t="s">
        <v>112</v>
      </c>
      <c r="B35" s="27">
        <v>19.079982393799998</v>
      </c>
      <c r="C35" s="27"/>
      <c r="D35" s="30" t="s">
        <v>111</v>
      </c>
      <c r="E35" s="31">
        <v>142.28124341590001</v>
      </c>
    </row>
    <row r="36" spans="1:5" ht="15" customHeight="1" x14ac:dyDescent="0.2">
      <c r="A36" s="28" t="s">
        <v>114</v>
      </c>
      <c r="B36" s="29">
        <v>27.695806126799997</v>
      </c>
      <c r="C36" s="29"/>
      <c r="D36" s="28" t="s">
        <v>113</v>
      </c>
      <c r="E36" s="29">
        <v>292.04344692199999</v>
      </c>
    </row>
    <row r="37" spans="1:5" ht="15" customHeight="1" x14ac:dyDescent="0.2">
      <c r="A37" s="23" t="s">
        <v>245</v>
      </c>
      <c r="B37" s="27">
        <v>198.88047114810001</v>
      </c>
      <c r="C37" s="27"/>
      <c r="D37" s="30" t="s">
        <v>115</v>
      </c>
      <c r="E37" s="31">
        <v>226.3710158399</v>
      </c>
    </row>
    <row r="38" spans="1:5" ht="15" customHeight="1" x14ac:dyDescent="0.2">
      <c r="A38" s="28" t="s">
        <v>117</v>
      </c>
      <c r="B38" s="29">
        <v>73.953951232800009</v>
      </c>
      <c r="C38" s="29"/>
      <c r="D38" s="28" t="s">
        <v>116</v>
      </c>
      <c r="E38" s="26">
        <v>127.7314494619</v>
      </c>
    </row>
    <row r="39" spans="1:5" ht="15" customHeight="1" x14ac:dyDescent="0.2">
      <c r="A39" s="30" t="s">
        <v>119</v>
      </c>
      <c r="B39" s="27">
        <v>22.4332709633</v>
      </c>
      <c r="C39" s="27"/>
      <c r="D39" s="30" t="s">
        <v>118</v>
      </c>
      <c r="E39" s="31">
        <v>106.8522950559</v>
      </c>
    </row>
    <row r="40" spans="1:5" ht="15" customHeight="1" x14ac:dyDescent="0.2">
      <c r="A40" s="28" t="s">
        <v>120</v>
      </c>
      <c r="B40" s="29">
        <v>52.671836146000004</v>
      </c>
      <c r="C40" s="29"/>
      <c r="D40" s="28" t="s">
        <v>183</v>
      </c>
      <c r="E40" s="26">
        <v>280.04839661120002</v>
      </c>
    </row>
    <row r="41" spans="1:5" ht="15" customHeight="1" x14ac:dyDescent="0.2">
      <c r="A41" s="30" t="s">
        <v>200</v>
      </c>
      <c r="B41" s="27">
        <v>32.300035307100003</v>
      </c>
      <c r="C41" s="27"/>
      <c r="D41" s="30" t="s">
        <v>121</v>
      </c>
      <c r="E41" s="31">
        <v>141.84736723489999</v>
      </c>
    </row>
    <row r="42" spans="1:5" ht="15" customHeight="1" x14ac:dyDescent="0.2">
      <c r="A42" s="28" t="s">
        <v>201</v>
      </c>
      <c r="B42" s="29">
        <v>17.521377498900002</v>
      </c>
      <c r="C42" s="29"/>
      <c r="D42" s="28" t="s">
        <v>178</v>
      </c>
      <c r="E42" s="26">
        <v>202.4361064823</v>
      </c>
    </row>
    <row r="43" spans="1:5" ht="15" customHeight="1" x14ac:dyDescent="0.2">
      <c r="A43" s="23" t="s">
        <v>124</v>
      </c>
      <c r="B43" s="27">
        <v>287.26410627870001</v>
      </c>
      <c r="C43" s="27"/>
      <c r="D43" s="23" t="s">
        <v>122</v>
      </c>
      <c r="E43" s="27">
        <v>201.11302619889997</v>
      </c>
    </row>
    <row r="44" spans="1:5" ht="15" customHeight="1" x14ac:dyDescent="0.2">
      <c r="A44" s="28" t="s">
        <v>126</v>
      </c>
      <c r="B44" s="29">
        <v>62.129867091700007</v>
      </c>
      <c r="C44" s="29"/>
      <c r="D44" s="28" t="s">
        <v>123</v>
      </c>
      <c r="E44" s="29">
        <v>147.71858568569999</v>
      </c>
    </row>
    <row r="45" spans="1:5" ht="15" customHeight="1" x14ac:dyDescent="0.2">
      <c r="A45" s="30" t="s">
        <v>128</v>
      </c>
      <c r="B45" s="27">
        <v>49.521910810200005</v>
      </c>
      <c r="C45" s="27"/>
      <c r="D45" s="30" t="s">
        <v>125</v>
      </c>
      <c r="E45" s="27">
        <v>53.394440513199996</v>
      </c>
    </row>
    <row r="46" spans="1:5" ht="15" customHeight="1" x14ac:dyDescent="0.2">
      <c r="A46" s="28" t="s">
        <v>129</v>
      </c>
      <c r="B46" s="29">
        <v>103.4610315572</v>
      </c>
      <c r="C46" s="29"/>
      <c r="D46" s="6" t="s">
        <v>127</v>
      </c>
      <c r="E46" s="26">
        <v>6617.6430062021009</v>
      </c>
    </row>
    <row r="47" spans="1:5" ht="15" customHeight="1" x14ac:dyDescent="0.2">
      <c r="A47" s="30" t="s">
        <v>130</v>
      </c>
      <c r="B47" s="27">
        <v>44.126359020899997</v>
      </c>
      <c r="C47" s="27"/>
      <c r="D47" s="30" t="s">
        <v>217</v>
      </c>
      <c r="E47" s="31">
        <v>3375</v>
      </c>
    </row>
    <row r="48" spans="1:5" ht="15" customHeight="1" x14ac:dyDescent="0.2">
      <c r="A48" s="28" t="s">
        <v>132</v>
      </c>
      <c r="B48" s="29">
        <v>28.024937798699998</v>
      </c>
      <c r="C48" s="29"/>
      <c r="D48" s="28" t="s">
        <v>218</v>
      </c>
      <c r="E48" s="26">
        <v>120.0885821766</v>
      </c>
    </row>
    <row r="49" spans="1:5" ht="15" customHeight="1" x14ac:dyDescent="0.2">
      <c r="A49" s="23" t="s">
        <v>133</v>
      </c>
      <c r="B49" s="27">
        <v>298.46055943160002</v>
      </c>
      <c r="C49" s="27"/>
      <c r="D49" s="30" t="s">
        <v>219</v>
      </c>
      <c r="E49" s="31">
        <v>298.97349565050001</v>
      </c>
    </row>
    <row r="50" spans="1:5" ht="15" customHeight="1" x14ac:dyDescent="0.2">
      <c r="A50" s="28" t="s">
        <v>202</v>
      </c>
      <c r="B50" s="29">
        <v>37.544711359800004</v>
      </c>
      <c r="C50" s="29"/>
      <c r="D50" s="28" t="s">
        <v>131</v>
      </c>
      <c r="E50" s="26">
        <v>652.64987630500002</v>
      </c>
    </row>
    <row r="51" spans="1:5" ht="15" customHeight="1" x14ac:dyDescent="0.2">
      <c r="A51" s="30" t="s">
        <v>203</v>
      </c>
      <c r="B51" s="27">
        <v>42.635298291600002</v>
      </c>
      <c r="C51" s="27"/>
      <c r="D51" s="30" t="s">
        <v>220</v>
      </c>
      <c r="E51" s="31">
        <v>824.75356034660001</v>
      </c>
    </row>
    <row r="52" spans="1:5" ht="15" customHeight="1" x14ac:dyDescent="0.2">
      <c r="A52" s="28" t="s">
        <v>204</v>
      </c>
      <c r="B52" s="29">
        <v>37.488613146200002</v>
      </c>
      <c r="C52" s="29"/>
      <c r="D52" s="28" t="s">
        <v>221</v>
      </c>
      <c r="E52" s="26">
        <v>321.15387712860036</v>
      </c>
    </row>
    <row r="53" spans="1:5" ht="15" customHeight="1" x14ac:dyDescent="0.2">
      <c r="A53" s="30" t="s">
        <v>135</v>
      </c>
      <c r="B53" s="27">
        <v>33.043596534199999</v>
      </c>
      <c r="C53" s="27"/>
      <c r="D53" s="30" t="s">
        <v>222</v>
      </c>
      <c r="E53" s="31">
        <v>492.81530447659998</v>
      </c>
    </row>
    <row r="54" spans="1:5" ht="15" customHeight="1" x14ac:dyDescent="0.2">
      <c r="A54" s="28" t="s">
        <v>136</v>
      </c>
      <c r="B54" s="29">
        <v>147.7483400998</v>
      </c>
      <c r="C54" s="29"/>
      <c r="D54" s="28" t="s">
        <v>223</v>
      </c>
      <c r="E54" s="29">
        <v>41.956044293600002</v>
      </c>
    </row>
    <row r="55" spans="1:5" ht="15" customHeight="1" x14ac:dyDescent="0.2">
      <c r="A55" s="23" t="s">
        <v>137</v>
      </c>
      <c r="B55" s="31">
        <v>1132.5205821802999</v>
      </c>
      <c r="C55" s="27"/>
      <c r="D55" s="30" t="s">
        <v>134</v>
      </c>
      <c r="E55" s="27">
        <v>490.25226582460004</v>
      </c>
    </row>
    <row r="56" spans="1:5" ht="15" customHeight="1" x14ac:dyDescent="0.2">
      <c r="A56" s="28" t="s">
        <v>180</v>
      </c>
      <c r="B56" s="29">
        <v>47.325541831500004</v>
      </c>
      <c r="C56" s="29"/>
      <c r="D56" s="6"/>
      <c r="E56" s="6"/>
    </row>
    <row r="57" spans="1:5" ht="15" customHeight="1" x14ac:dyDescent="0.2">
      <c r="A57" s="30" t="s">
        <v>205</v>
      </c>
      <c r="B57" s="27">
        <v>36.402576273800001</v>
      </c>
      <c r="C57" s="27"/>
      <c r="D57" s="23"/>
      <c r="E57" s="23"/>
    </row>
    <row r="58" spans="1:5" ht="15" customHeight="1" x14ac:dyDescent="0.2">
      <c r="A58" s="28" t="s">
        <v>138</v>
      </c>
      <c r="B58" s="29">
        <v>250.71576279719997</v>
      </c>
      <c r="C58" s="29"/>
      <c r="D58" s="6"/>
      <c r="E58" s="6"/>
    </row>
    <row r="59" spans="1:5" ht="15" customHeight="1" x14ac:dyDescent="0.2">
      <c r="A59" s="30" t="s">
        <v>186</v>
      </c>
      <c r="B59" s="27">
        <v>23.882523767599999</v>
      </c>
      <c r="C59" s="27"/>
      <c r="D59" s="23"/>
      <c r="E59" s="23"/>
    </row>
    <row r="60" spans="1:5" ht="15" customHeight="1" x14ac:dyDescent="0.2">
      <c r="A60" s="28" t="s">
        <v>206</v>
      </c>
      <c r="B60" s="29">
        <v>54.011948393099999</v>
      </c>
      <c r="C60" s="29"/>
      <c r="D60" s="6"/>
      <c r="E60" s="6"/>
    </row>
    <row r="61" spans="1:5" ht="15" customHeight="1" x14ac:dyDescent="0.2">
      <c r="A61" s="30" t="s">
        <v>207</v>
      </c>
      <c r="B61" s="27">
        <v>621.25927970789996</v>
      </c>
      <c r="C61" s="27"/>
      <c r="D61" s="23"/>
      <c r="E61" s="23"/>
    </row>
    <row r="62" spans="1:5" ht="15" customHeight="1" x14ac:dyDescent="0.2">
      <c r="A62" s="28" t="s">
        <v>139</v>
      </c>
      <c r="B62" s="29">
        <v>98.922949409200001</v>
      </c>
      <c r="C62" s="29"/>
      <c r="D62" s="6"/>
      <c r="E62" s="6"/>
    </row>
    <row r="63" spans="1:5" x14ac:dyDescent="0.2">
      <c r="A63" s="25" t="s">
        <v>257</v>
      </c>
      <c r="B63" s="6"/>
      <c r="C63" s="6"/>
      <c r="D63" s="6"/>
      <c r="E63" s="6"/>
    </row>
    <row r="64" spans="1:5" ht="12.75" customHeight="1" x14ac:dyDescent="0.2">
      <c r="A64" s="32" t="s">
        <v>292</v>
      </c>
      <c r="B64" s="25"/>
      <c r="C64" s="25"/>
      <c r="D64" s="25"/>
      <c r="E64" s="6"/>
    </row>
  </sheetData>
  <phoneticPr fontId="0" type="noConversion"/>
  <pageMargins left="0.39370078740157477" right="0.39370078740157477" top="0.59055118110236215" bottom="0.59055118110236215" header="0" footer="0"/>
  <pageSetup paperSize="9" scale="8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42"/>
  <sheetViews>
    <sheetView workbookViewId="0"/>
  </sheetViews>
  <sheetFormatPr baseColWidth="10" defaultColWidth="11.42578125" defaultRowHeight="12.75" x14ac:dyDescent="0.2"/>
  <cols>
    <col min="1" max="1" width="3.42578125" style="8" customWidth="1"/>
    <col min="2" max="2" width="20.7109375" style="8" customWidth="1"/>
    <col min="3" max="3" width="9.7109375" style="8" customWidth="1"/>
    <col min="4" max="16384" width="11.42578125" style="8"/>
  </cols>
  <sheetData>
    <row r="1" spans="1:3" s="9" customFormat="1" ht="15.75" customHeight="1" x14ac:dyDescent="0.2">
      <c r="A1" s="16" t="s">
        <v>256</v>
      </c>
      <c r="B1" s="6"/>
      <c r="C1" s="6"/>
    </row>
    <row r="2" spans="1:3" x14ac:dyDescent="0.2">
      <c r="A2" s="6"/>
      <c r="B2" s="6"/>
      <c r="C2" s="6"/>
    </row>
    <row r="3" spans="1:3" s="17" customFormat="1" ht="18.75" customHeight="1" x14ac:dyDescent="0.2">
      <c r="A3" s="59"/>
      <c r="B3" s="59"/>
      <c r="C3" s="60" t="s">
        <v>143</v>
      </c>
    </row>
    <row r="4" spans="1:3" s="9" customFormat="1" ht="15" customHeight="1" x14ac:dyDescent="0.2">
      <c r="A4" s="23" t="s">
        <v>179</v>
      </c>
      <c r="B4" s="23"/>
      <c r="C4" s="27"/>
    </row>
    <row r="5" spans="1:3" s="9" customFormat="1" ht="15" customHeight="1" x14ac:dyDescent="0.2">
      <c r="A5" s="34"/>
      <c r="B5" s="34" t="s">
        <v>290</v>
      </c>
      <c r="C5" s="33">
        <v>4856</v>
      </c>
    </row>
    <row r="6" spans="1:3" s="9" customFormat="1" ht="15" customHeight="1" x14ac:dyDescent="0.2">
      <c r="A6" s="35"/>
      <c r="B6" s="35" t="s">
        <v>144</v>
      </c>
      <c r="C6" s="36">
        <v>2105</v>
      </c>
    </row>
    <row r="7" spans="1:3" s="9" customFormat="1" ht="15" customHeight="1" x14ac:dyDescent="0.2">
      <c r="A7" s="34"/>
      <c r="B7" s="34" t="s">
        <v>184</v>
      </c>
      <c r="C7" s="33">
        <f>2038+995</f>
        <v>3033</v>
      </c>
    </row>
    <row r="8" spans="1:3" s="9" customFormat="1" ht="15" customHeight="1" x14ac:dyDescent="0.2">
      <c r="A8" s="35"/>
      <c r="B8" s="35" t="s">
        <v>145</v>
      </c>
      <c r="C8" s="36">
        <f>276+1677</f>
        <v>1953</v>
      </c>
    </row>
    <row r="9" spans="1:3" s="9" customFormat="1" ht="15" customHeight="1" x14ac:dyDescent="0.2">
      <c r="A9" s="34"/>
      <c r="B9" s="34" t="s">
        <v>146</v>
      </c>
      <c r="C9" s="33">
        <v>1419</v>
      </c>
    </row>
    <row r="10" spans="1:3" s="9" customFormat="1" ht="15" customHeight="1" x14ac:dyDescent="0.2">
      <c r="A10" s="35"/>
      <c r="B10" s="35" t="s">
        <v>147</v>
      </c>
      <c r="C10" s="36">
        <v>7029</v>
      </c>
    </row>
    <row r="11" spans="1:3" s="9" customFormat="1" ht="15" customHeight="1" x14ac:dyDescent="0.2">
      <c r="A11" s="34"/>
      <c r="B11" s="34" t="s">
        <v>181</v>
      </c>
      <c r="C11" s="33">
        <v>495</v>
      </c>
    </row>
    <row r="12" spans="1:3" s="9" customFormat="1" ht="15" customHeight="1" x14ac:dyDescent="0.2">
      <c r="A12" s="35"/>
      <c r="B12" s="35" t="s">
        <v>148</v>
      </c>
      <c r="C12" s="36">
        <v>2328</v>
      </c>
    </row>
    <row r="13" spans="1:3" s="9" customFormat="1" ht="15" customHeight="1" x14ac:dyDescent="0.2">
      <c r="A13" s="34"/>
      <c r="B13" s="34" t="s">
        <v>149</v>
      </c>
      <c r="C13" s="33">
        <v>5213</v>
      </c>
    </row>
    <row r="14" spans="1:3" s="9" customFormat="1" ht="15" customHeight="1" x14ac:dyDescent="0.2">
      <c r="A14" s="35"/>
      <c r="B14" s="35" t="s">
        <v>150</v>
      </c>
      <c r="C14" s="36">
        <v>4808</v>
      </c>
    </row>
    <row r="15" spans="1:3" s="9" customFormat="1" ht="15" customHeight="1" x14ac:dyDescent="0.2">
      <c r="A15" s="34"/>
      <c r="B15" s="34" t="s">
        <v>260</v>
      </c>
      <c r="C15" s="33">
        <v>2838</v>
      </c>
    </row>
    <row r="16" spans="1:3" s="9" customFormat="1" ht="15" customHeight="1" x14ac:dyDescent="0.2">
      <c r="A16" s="35"/>
      <c r="B16" s="35" t="s">
        <v>151</v>
      </c>
      <c r="C16" s="36">
        <v>412</v>
      </c>
    </row>
    <row r="17" spans="1:3" s="9" customFormat="1" ht="15" customHeight="1" x14ac:dyDescent="0.2">
      <c r="A17" s="34"/>
      <c r="B17" s="34" t="s">
        <v>152</v>
      </c>
      <c r="C17" s="33">
        <v>3595</v>
      </c>
    </row>
    <row r="18" spans="1:3" s="9" customFormat="1" ht="15" customHeight="1" x14ac:dyDescent="0.2">
      <c r="A18" s="35"/>
      <c r="B18" s="35" t="s">
        <v>153</v>
      </c>
      <c r="C18" s="36">
        <v>3730</v>
      </c>
    </row>
    <row r="19" spans="1:3" s="9" customFormat="1" ht="15" customHeight="1" x14ac:dyDescent="0.2">
      <c r="A19" s="34"/>
      <c r="B19" s="34" t="s">
        <v>154</v>
      </c>
      <c r="C19" s="33">
        <v>1967</v>
      </c>
    </row>
    <row r="20" spans="1:3" s="9" customFormat="1" ht="15" customHeight="1" x14ac:dyDescent="0.2">
      <c r="A20" s="35"/>
      <c r="B20" s="35" t="s">
        <v>155</v>
      </c>
      <c r="C20" s="36">
        <v>2572</v>
      </c>
    </row>
    <row r="21" spans="1:3" s="9" customFormat="1" ht="15" customHeight="1" x14ac:dyDescent="0.2">
      <c r="A21" s="34"/>
      <c r="B21" s="34" t="s">
        <v>156</v>
      </c>
      <c r="C21" s="33">
        <v>10317</v>
      </c>
    </row>
    <row r="22" spans="1:3" s="9" customFormat="1" ht="15" customHeight="1" x14ac:dyDescent="0.2">
      <c r="A22" s="35"/>
      <c r="B22" s="35" t="s">
        <v>157</v>
      </c>
      <c r="C22" s="36">
        <v>4066</v>
      </c>
    </row>
    <row r="23" spans="1:3" s="9" customFormat="1" ht="15" customHeight="1" x14ac:dyDescent="0.2">
      <c r="A23" s="34"/>
      <c r="B23" s="34" t="s">
        <v>158</v>
      </c>
      <c r="C23" s="33">
        <v>1287</v>
      </c>
    </row>
    <row r="24" spans="1:3" s="9" customFormat="1" ht="15" customHeight="1" x14ac:dyDescent="0.2">
      <c r="A24" s="35"/>
      <c r="B24" s="35" t="s">
        <v>159</v>
      </c>
      <c r="C24" s="36">
        <v>971</v>
      </c>
    </row>
    <row r="25" spans="1:3" s="9" customFormat="1" ht="15" customHeight="1" x14ac:dyDescent="0.2">
      <c r="A25" s="34"/>
      <c r="B25" s="34" t="s">
        <v>160</v>
      </c>
      <c r="C25" s="33">
        <v>205</v>
      </c>
    </row>
    <row r="26" spans="1:3" s="9" customFormat="1" ht="15" customHeight="1" x14ac:dyDescent="0.2">
      <c r="A26" s="35"/>
      <c r="B26" s="35" t="s">
        <v>261</v>
      </c>
      <c r="C26" s="36">
        <v>9101</v>
      </c>
    </row>
    <row r="27" spans="1:3" s="9" customFormat="1" ht="15" customHeight="1" x14ac:dyDescent="0.2">
      <c r="A27" s="34"/>
      <c r="B27" s="34" t="s">
        <v>161</v>
      </c>
      <c r="C27" s="33">
        <v>7767</v>
      </c>
    </row>
    <row r="28" spans="1:3" s="9" customFormat="1" ht="15" customHeight="1" x14ac:dyDescent="0.2">
      <c r="A28" s="35"/>
      <c r="B28" s="35" t="s">
        <v>162</v>
      </c>
      <c r="C28" s="36">
        <v>7514</v>
      </c>
    </row>
    <row r="29" spans="1:3" s="9" customFormat="1" ht="15" customHeight="1" x14ac:dyDescent="0.2">
      <c r="A29" s="34"/>
      <c r="B29" s="34" t="s">
        <v>163</v>
      </c>
      <c r="C29" s="33">
        <v>3197</v>
      </c>
    </row>
    <row r="30" spans="1:3" s="9" customFormat="1" ht="15" customHeight="1" x14ac:dyDescent="0.2">
      <c r="A30" s="35"/>
      <c r="B30" s="35" t="s">
        <v>164</v>
      </c>
      <c r="C30" s="36">
        <v>2562</v>
      </c>
    </row>
    <row r="31" spans="1:3" s="9" customFormat="1" ht="15" customHeight="1" x14ac:dyDescent="0.2">
      <c r="A31" s="34"/>
      <c r="B31" s="34" t="s">
        <v>165</v>
      </c>
      <c r="C31" s="33">
        <v>575</v>
      </c>
    </row>
    <row r="32" spans="1:3" s="9" customFormat="1" ht="15" customHeight="1" x14ac:dyDescent="0.2">
      <c r="A32" s="35"/>
      <c r="B32" s="35" t="s">
        <v>166</v>
      </c>
      <c r="C32" s="36">
        <v>2070</v>
      </c>
    </row>
    <row r="33" spans="1:3" s="9" customFormat="1" ht="15" customHeight="1" x14ac:dyDescent="0.2">
      <c r="A33" s="34"/>
      <c r="B33" s="34" t="s">
        <v>167</v>
      </c>
      <c r="C33" s="33">
        <v>4171</v>
      </c>
    </row>
    <row r="34" spans="1:3" s="9" customFormat="1" ht="15" customHeight="1" x14ac:dyDescent="0.2">
      <c r="A34" s="35"/>
      <c r="B34" s="35" t="s">
        <v>168</v>
      </c>
      <c r="C34" s="36">
        <v>807</v>
      </c>
    </row>
    <row r="35" spans="1:3" s="9" customFormat="1" ht="15" customHeight="1" x14ac:dyDescent="0.2">
      <c r="A35" s="34"/>
      <c r="B35" s="34" t="s">
        <v>169</v>
      </c>
      <c r="C35" s="33">
        <v>1237</v>
      </c>
    </row>
    <row r="36" spans="1:3" s="9" customFormat="1" ht="15" customHeight="1" x14ac:dyDescent="0.2">
      <c r="A36" s="35"/>
      <c r="B36" s="35" t="s">
        <v>170</v>
      </c>
      <c r="C36" s="36">
        <v>1087</v>
      </c>
    </row>
    <row r="37" spans="1:3" s="9" customFormat="1" ht="12.75" customHeight="1" x14ac:dyDescent="0.2">
      <c r="A37" s="25" t="s">
        <v>255</v>
      </c>
      <c r="B37" s="6"/>
      <c r="C37" s="25"/>
    </row>
    <row r="38" spans="1:3" s="9" customFormat="1" ht="12.75" customHeight="1" x14ac:dyDescent="0.2">
      <c r="A38" s="25" t="s">
        <v>177</v>
      </c>
      <c r="B38" s="6"/>
      <c r="C38" s="25"/>
    </row>
    <row r="39" spans="1:3" s="66" customFormat="1" x14ac:dyDescent="0.2">
      <c r="A39" s="6"/>
      <c r="B39" s="6"/>
      <c r="C39" s="33"/>
    </row>
    <row r="40" spans="1:3" s="66" customFormat="1" x14ac:dyDescent="0.2">
      <c r="A40" s="6"/>
      <c r="B40" s="6"/>
      <c r="C40" s="6"/>
    </row>
    <row r="41" spans="1:3" s="66" customFormat="1" x14ac:dyDescent="0.2">
      <c r="A41" s="6"/>
      <c r="B41" s="6"/>
      <c r="C41" s="6"/>
    </row>
    <row r="42" spans="1:3" s="66" customFormat="1" x14ac:dyDescent="0.2">
      <c r="A42" s="6"/>
      <c r="B42" s="6"/>
      <c r="C42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G1:I1"/>
  <sheetViews>
    <sheetView workbookViewId="0"/>
  </sheetViews>
  <sheetFormatPr baseColWidth="10" defaultRowHeight="12.75" x14ac:dyDescent="0.2"/>
  <cols>
    <col min="1" max="1" width="5.5703125" customWidth="1"/>
    <col min="2" max="2" width="99.7109375" customWidth="1"/>
    <col min="3" max="3" width="5.5703125" customWidth="1"/>
    <col min="8" max="8" width="19.5703125" style="74" customWidth="1"/>
    <col min="9" max="9" width="11.42578125" style="74" customWidth="1"/>
  </cols>
  <sheetData>
    <row r="1" spans="7:9" x14ac:dyDescent="0.2">
      <c r="G1" s="74"/>
      <c r="I1"/>
    </row>
  </sheetData>
  <phoneticPr fontId="0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6384" width="11.42578125" style="9"/>
  </cols>
  <sheetData>
    <row r="1" spans="1:1" s="8" customFormat="1" ht="15.75" customHeight="1" x14ac:dyDescent="0.25">
      <c r="A1" s="2" t="s">
        <v>1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P18"/>
  <sheetViews>
    <sheetView zoomScaleNormal="100" workbookViewId="0"/>
  </sheetViews>
  <sheetFormatPr baseColWidth="10" defaultColWidth="11.42578125" defaultRowHeight="12.75" x14ac:dyDescent="0.2"/>
  <cols>
    <col min="1" max="1" width="23.5703125" style="9" customWidth="1"/>
    <col min="2" max="2" width="7.7109375" style="9" customWidth="1"/>
    <col min="3" max="8" width="7.28515625" style="11" customWidth="1"/>
    <col min="9" max="14" width="7.28515625" style="9" customWidth="1"/>
    <col min="15" max="16384" width="11.42578125" style="9"/>
  </cols>
  <sheetData>
    <row r="1" spans="1:16" ht="15.75" customHeight="1" x14ac:dyDescent="0.2">
      <c r="A1" s="16" t="s">
        <v>347</v>
      </c>
      <c r="B1" s="16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6"/>
      <c r="O1" s="6"/>
      <c r="P1" s="6"/>
    </row>
    <row r="2" spans="1:16" x14ac:dyDescent="0.2">
      <c r="A2" s="6"/>
      <c r="B2" s="6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6"/>
    </row>
    <row r="3" spans="1:16" s="17" customFormat="1" ht="18.75" customHeight="1" x14ac:dyDescent="0.2">
      <c r="A3" s="59"/>
      <c r="B3" s="60" t="s">
        <v>251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1" t="s">
        <v>12</v>
      </c>
      <c r="N3" s="61" t="s">
        <v>13</v>
      </c>
      <c r="O3" s="6"/>
      <c r="P3" s="6"/>
    </row>
    <row r="4" spans="1:16" s="17" customFormat="1" ht="15" customHeight="1" x14ac:dyDescent="0.2">
      <c r="A4" s="6" t="s">
        <v>262</v>
      </c>
      <c r="B4" s="10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6"/>
      <c r="P4" s="6"/>
    </row>
    <row r="5" spans="1:16" ht="15" customHeight="1" x14ac:dyDescent="0.2">
      <c r="A5" s="35" t="s">
        <v>33</v>
      </c>
      <c r="B5" s="67">
        <f>MAX(C5:N5)</f>
        <v>39.6</v>
      </c>
      <c r="C5" s="37">
        <v>26</v>
      </c>
      <c r="D5" s="37">
        <v>24.2</v>
      </c>
      <c r="E5" s="37">
        <v>25.8</v>
      </c>
      <c r="F5" s="67">
        <v>25.7</v>
      </c>
      <c r="G5" s="37">
        <v>35</v>
      </c>
      <c r="H5" s="67">
        <v>32</v>
      </c>
      <c r="I5" s="37">
        <v>39.6</v>
      </c>
      <c r="J5" s="37">
        <v>39</v>
      </c>
      <c r="K5" s="37">
        <v>32</v>
      </c>
      <c r="L5" s="67">
        <v>30.6</v>
      </c>
      <c r="M5" s="67">
        <v>27.8</v>
      </c>
      <c r="N5" s="67">
        <v>24</v>
      </c>
      <c r="O5" s="6"/>
      <c r="P5" s="6"/>
    </row>
    <row r="6" spans="1:16" ht="15" customHeight="1" x14ac:dyDescent="0.2">
      <c r="A6" s="34" t="s">
        <v>34</v>
      </c>
      <c r="B6" s="68">
        <f>MIN(C6:N6)</f>
        <v>0.8</v>
      </c>
      <c r="C6" s="38">
        <v>0.8</v>
      </c>
      <c r="D6" s="38">
        <v>8.1999999999999993</v>
      </c>
      <c r="E6" s="38">
        <v>5.4</v>
      </c>
      <c r="F6" s="68">
        <v>7.4</v>
      </c>
      <c r="G6" s="38">
        <v>13</v>
      </c>
      <c r="H6" s="68">
        <v>17.2</v>
      </c>
      <c r="I6" s="38">
        <v>19.399999999999999</v>
      </c>
      <c r="J6" s="38">
        <v>19.8</v>
      </c>
      <c r="K6" s="38">
        <v>16</v>
      </c>
      <c r="L6" s="68">
        <v>13</v>
      </c>
      <c r="M6" s="68">
        <v>6.2</v>
      </c>
      <c r="N6" s="68">
        <v>6.4</v>
      </c>
      <c r="O6" s="6"/>
      <c r="P6" s="6"/>
    </row>
    <row r="7" spans="1:16" s="19" customFormat="1" ht="15" customHeight="1" x14ac:dyDescent="0.2">
      <c r="A7" s="41" t="s">
        <v>263</v>
      </c>
      <c r="B7" s="37"/>
      <c r="C7" s="37"/>
      <c r="D7" s="37"/>
      <c r="E7" s="37"/>
      <c r="F7" s="67"/>
      <c r="G7" s="37"/>
      <c r="H7" s="37"/>
      <c r="I7" s="37"/>
      <c r="J7" s="37"/>
      <c r="K7" s="37"/>
      <c r="L7" s="37"/>
      <c r="M7" s="37"/>
      <c r="N7" s="67"/>
      <c r="O7" s="6"/>
      <c r="P7" s="6"/>
    </row>
    <row r="8" spans="1:16" ht="15" customHeight="1" x14ac:dyDescent="0.2">
      <c r="A8" s="34" t="s">
        <v>33</v>
      </c>
      <c r="B8" s="39">
        <f>MAX(C8:N8)</f>
        <v>39.6</v>
      </c>
      <c r="C8" s="39">
        <v>26.1</v>
      </c>
      <c r="D8" s="39">
        <v>24.2</v>
      </c>
      <c r="E8" s="39">
        <v>25.7</v>
      </c>
      <c r="F8" s="39">
        <v>25.7</v>
      </c>
      <c r="G8" s="39">
        <v>35.1</v>
      </c>
      <c r="H8" s="39">
        <v>31.9</v>
      </c>
      <c r="I8" s="39">
        <v>39.6</v>
      </c>
      <c r="J8" s="39">
        <v>39.1</v>
      </c>
      <c r="K8" s="39">
        <v>32.1</v>
      </c>
      <c r="L8" s="39">
        <v>30.8</v>
      </c>
      <c r="M8" s="39">
        <v>27.9</v>
      </c>
      <c r="N8" s="39">
        <v>24</v>
      </c>
      <c r="O8" s="6"/>
      <c r="P8" s="6"/>
    </row>
    <row r="9" spans="1:16" ht="15" customHeight="1" x14ac:dyDescent="0.2">
      <c r="A9" s="35" t="s">
        <v>34</v>
      </c>
      <c r="B9" s="40">
        <f>MIN(C9:N9)</f>
        <v>1.1000000000000001</v>
      </c>
      <c r="C9" s="40">
        <v>1.1000000000000001</v>
      </c>
      <c r="D9" s="40">
        <v>8</v>
      </c>
      <c r="E9" s="40">
        <v>5.4</v>
      </c>
      <c r="F9" s="40">
        <v>7.4</v>
      </c>
      <c r="G9" s="40">
        <v>12.9</v>
      </c>
      <c r="H9" s="40">
        <v>17.100000000000001</v>
      </c>
      <c r="I9" s="40">
        <v>19.399999999999999</v>
      </c>
      <c r="J9" s="40">
        <v>19.7</v>
      </c>
      <c r="K9" s="40">
        <v>15.9</v>
      </c>
      <c r="L9" s="40">
        <v>12.9</v>
      </c>
      <c r="M9" s="40">
        <v>6.2</v>
      </c>
      <c r="N9" s="40">
        <v>6.4</v>
      </c>
      <c r="O9" s="6"/>
      <c r="P9" s="6"/>
    </row>
    <row r="10" spans="1:16" s="17" customFormat="1" ht="15" customHeight="1" x14ac:dyDescent="0.2">
      <c r="A10" s="6" t="s">
        <v>264</v>
      </c>
      <c r="B10" s="10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6"/>
      <c r="P10" s="6"/>
    </row>
    <row r="11" spans="1:16" ht="15" customHeight="1" x14ac:dyDescent="0.2">
      <c r="A11" s="35" t="s">
        <v>33</v>
      </c>
      <c r="B11" s="67">
        <f>MAX(C11:N11)</f>
        <v>38.299999999999997</v>
      </c>
      <c r="C11" s="37">
        <v>26.1</v>
      </c>
      <c r="D11" s="37">
        <v>23.6</v>
      </c>
      <c r="E11" s="37">
        <v>25.8</v>
      </c>
      <c r="F11" s="67">
        <v>24.8</v>
      </c>
      <c r="G11" s="67" t="s">
        <v>385</v>
      </c>
      <c r="H11" s="67">
        <v>31</v>
      </c>
      <c r="I11" s="37">
        <v>38.299999999999997</v>
      </c>
      <c r="J11" s="37">
        <v>37.4</v>
      </c>
      <c r="K11" s="37">
        <v>30.6</v>
      </c>
      <c r="L11" s="67">
        <v>30.3</v>
      </c>
      <c r="M11" s="67">
        <v>27</v>
      </c>
      <c r="N11" s="67">
        <v>23.4</v>
      </c>
      <c r="O11" s="6"/>
      <c r="P11" s="6"/>
    </row>
    <row r="12" spans="1:16" ht="15" customHeight="1" x14ac:dyDescent="0.2">
      <c r="A12" s="34" t="s">
        <v>34</v>
      </c>
      <c r="B12" s="108">
        <f>MIN(C12:N12)</f>
        <v>1.4</v>
      </c>
      <c r="C12" s="38">
        <v>1.4</v>
      </c>
      <c r="D12" s="38">
        <v>7.9</v>
      </c>
      <c r="E12" s="38">
        <v>5</v>
      </c>
      <c r="F12" s="68">
        <v>6.7</v>
      </c>
      <c r="G12" s="68" t="s">
        <v>385</v>
      </c>
      <c r="H12" s="68">
        <v>16.8</v>
      </c>
      <c r="I12" s="38">
        <v>18.5</v>
      </c>
      <c r="J12" s="38">
        <v>19.600000000000001</v>
      </c>
      <c r="K12" s="38">
        <v>15.6</v>
      </c>
      <c r="L12" s="68">
        <v>13.2</v>
      </c>
      <c r="M12" s="68">
        <v>6.7</v>
      </c>
      <c r="N12" s="68">
        <v>7</v>
      </c>
      <c r="O12" s="6"/>
      <c r="P12" s="6"/>
    </row>
    <row r="13" spans="1:16" s="19" customFormat="1" ht="15" customHeight="1" x14ac:dyDescent="0.2">
      <c r="A13" s="41" t="s">
        <v>289</v>
      </c>
      <c r="B13" s="67"/>
      <c r="C13" s="37"/>
      <c r="D13" s="37"/>
      <c r="E13" s="37"/>
      <c r="F13" s="67"/>
      <c r="G13" s="37"/>
      <c r="H13" s="37"/>
      <c r="I13" s="37"/>
      <c r="J13" s="37"/>
      <c r="K13" s="37"/>
      <c r="L13" s="37"/>
      <c r="M13" s="37"/>
      <c r="N13" s="67"/>
      <c r="O13" s="6"/>
      <c r="P13" s="6"/>
    </row>
    <row r="14" spans="1:16" ht="15" customHeight="1" x14ac:dyDescent="0.2">
      <c r="A14" s="34" t="s">
        <v>33</v>
      </c>
      <c r="B14" s="108">
        <f>MAX(C14:N14)</f>
        <v>39</v>
      </c>
      <c r="C14" s="39">
        <v>26.2</v>
      </c>
      <c r="D14" s="39">
        <v>23.5</v>
      </c>
      <c r="E14" s="39">
        <v>25.6</v>
      </c>
      <c r="F14" s="39">
        <v>28</v>
      </c>
      <c r="G14" s="39">
        <v>34.799999999999997</v>
      </c>
      <c r="H14" s="39">
        <v>33</v>
      </c>
      <c r="I14" s="39">
        <v>39</v>
      </c>
      <c r="J14" s="39">
        <v>38.5</v>
      </c>
      <c r="K14" s="39">
        <v>31.8</v>
      </c>
      <c r="L14" s="39">
        <v>30.1</v>
      </c>
      <c r="M14" s="39">
        <v>27.3</v>
      </c>
      <c r="N14" s="39">
        <v>23.4</v>
      </c>
      <c r="O14" s="6"/>
      <c r="P14" s="6"/>
    </row>
    <row r="15" spans="1:16" ht="15" customHeight="1" x14ac:dyDescent="0.2">
      <c r="A15" s="35" t="s">
        <v>34</v>
      </c>
      <c r="B15" s="40">
        <f>MIN(C15:N15)</f>
        <v>-2.2999999999999998</v>
      </c>
      <c r="C15" s="40">
        <v>-2.2999999999999998</v>
      </c>
      <c r="D15" s="40">
        <v>4.5</v>
      </c>
      <c r="E15" s="40">
        <v>3.8</v>
      </c>
      <c r="F15" s="40">
        <v>5.7</v>
      </c>
      <c r="G15" s="40">
        <v>10.7</v>
      </c>
      <c r="H15" s="40">
        <v>16</v>
      </c>
      <c r="I15" s="40">
        <v>16.899999999999999</v>
      </c>
      <c r="J15" s="40">
        <v>18.5</v>
      </c>
      <c r="K15" s="40">
        <v>15.1</v>
      </c>
      <c r="L15" s="40">
        <v>10.6</v>
      </c>
      <c r="M15" s="40">
        <v>4.0999999999999996</v>
      </c>
      <c r="N15" s="40">
        <v>4.4000000000000004</v>
      </c>
      <c r="O15" s="6"/>
      <c r="P15" s="6"/>
    </row>
    <row r="16" spans="1:16" x14ac:dyDescent="0.2">
      <c r="A16" s="25" t="s">
        <v>286</v>
      </c>
      <c r="B16" s="6"/>
      <c r="C16" s="5"/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6"/>
      <c r="P16" s="6"/>
    </row>
    <row r="17" spans="1:16" x14ac:dyDescent="0.2">
      <c r="A17" s="25" t="s">
        <v>287</v>
      </c>
      <c r="B17" s="6"/>
      <c r="C17" s="5"/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6"/>
      <c r="P17" s="6"/>
    </row>
    <row r="18" spans="1:16" x14ac:dyDescent="0.2">
      <c r="A18" s="6"/>
      <c r="B18" s="6"/>
      <c r="C18" s="5"/>
      <c r="D18" s="5"/>
      <c r="E18" s="5"/>
      <c r="F18" s="5"/>
      <c r="G18" s="5"/>
      <c r="H18" s="5"/>
      <c r="I18" s="6"/>
      <c r="J18" s="6" t="s">
        <v>291</v>
      </c>
      <c r="K18" s="6"/>
      <c r="L18" s="6"/>
      <c r="M18" s="6"/>
      <c r="N18" s="6"/>
      <c r="O18" s="6"/>
      <c r="P18" s="6"/>
    </row>
  </sheetData>
  <phoneticPr fontId="0" type="noConversion"/>
  <pageMargins left="0.39370078740157477" right="0.39370078740157477" top="0.59055118110236215" bottom="0.59055118110236215" header="0" footer="0"/>
  <pageSetup paperSize="9" scale="8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D1:R22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>
    <row r="1" spans="4:12" s="74" customFormat="1" x14ac:dyDescent="0.2"/>
    <row r="2" spans="4:12" s="74" customFormat="1" x14ac:dyDescent="0.2"/>
    <row r="3" spans="4:12" s="74" customFormat="1" x14ac:dyDescent="0.2"/>
    <row r="4" spans="4:12" s="74" customFormat="1" x14ac:dyDescent="0.2"/>
    <row r="5" spans="4:12" s="74" customFormat="1" x14ac:dyDescent="0.2"/>
    <row r="6" spans="4:12" s="74" customFormat="1" x14ac:dyDescent="0.2"/>
    <row r="7" spans="4:12" s="74" customFormat="1" x14ac:dyDescent="0.2"/>
    <row r="8" spans="4:12" s="74" customFormat="1" x14ac:dyDescent="0.2"/>
    <row r="9" spans="4:12" s="74" customFormat="1" x14ac:dyDescent="0.2"/>
    <row r="10" spans="4:12" s="74" customFormat="1" x14ac:dyDescent="0.2"/>
    <row r="11" spans="4:12" s="74" customFormat="1" x14ac:dyDescent="0.2"/>
    <row r="12" spans="4:12" x14ac:dyDescent="0.2">
      <c r="D12" s="74"/>
      <c r="E12" s="74"/>
      <c r="F12" s="74"/>
      <c r="G12" s="74"/>
      <c r="H12" s="73"/>
      <c r="I12" s="73"/>
      <c r="J12" s="73"/>
      <c r="K12" s="73"/>
      <c r="L12" s="73"/>
    </row>
    <row r="13" spans="4:12" x14ac:dyDescent="0.2">
      <c r="D13" s="74"/>
      <c r="E13" s="74"/>
      <c r="F13" s="74"/>
      <c r="G13" s="74"/>
      <c r="H13" s="73"/>
      <c r="I13" s="73"/>
      <c r="J13" s="73"/>
      <c r="K13" s="73"/>
      <c r="L13" s="73"/>
    </row>
    <row r="14" spans="4:12" x14ac:dyDescent="0.2">
      <c r="D14" s="74"/>
      <c r="E14" s="74"/>
      <c r="F14" s="74"/>
      <c r="G14" s="74"/>
    </row>
    <row r="15" spans="4:12" x14ac:dyDescent="0.2">
      <c r="D15" s="74"/>
      <c r="E15" s="74"/>
      <c r="F15" s="74"/>
      <c r="G15" s="74"/>
    </row>
    <row r="16" spans="4:12" x14ac:dyDescent="0.2">
      <c r="D16" s="74"/>
      <c r="E16" s="74"/>
      <c r="F16" s="74"/>
      <c r="G16" s="74"/>
    </row>
    <row r="17" spans="4:18" x14ac:dyDescent="0.2">
      <c r="D17" s="74"/>
      <c r="E17" s="74"/>
      <c r="F17" s="74"/>
      <c r="G17" s="74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4:18" x14ac:dyDescent="0.2">
      <c r="D18" s="74"/>
      <c r="E18" s="74"/>
      <c r="F18" s="74"/>
      <c r="G18" s="74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4:18" x14ac:dyDescent="0.2">
      <c r="D19" s="74"/>
      <c r="E19" s="74"/>
      <c r="F19" s="74"/>
      <c r="G19" s="74"/>
    </row>
    <row r="20" spans="4:18" x14ac:dyDescent="0.2">
      <c r="D20" s="74"/>
      <c r="E20" s="74"/>
      <c r="F20" s="74"/>
      <c r="G20" s="74"/>
    </row>
    <row r="21" spans="4:18" x14ac:dyDescent="0.2">
      <c r="D21" s="74"/>
      <c r="E21" s="74"/>
      <c r="F21" s="74"/>
      <c r="G21" s="74"/>
    </row>
    <row r="22" spans="4:18" x14ac:dyDescent="0.2">
      <c r="D22" s="74"/>
      <c r="E22" s="74"/>
      <c r="F22" s="74"/>
      <c r="G22" s="74"/>
    </row>
  </sheetData>
  <phoneticPr fontId="0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21</vt:i4>
      </vt:variant>
    </vt:vector>
  </HeadingPairs>
  <TitlesOfParts>
    <vt:vector size="51" baseType="lpstr">
      <vt:lpstr>1</vt:lpstr>
      <vt:lpstr>1.1</vt:lpstr>
      <vt:lpstr>1.1 map1</vt:lpstr>
      <vt:lpstr>1.2</vt:lpstr>
      <vt:lpstr>1.3</vt:lpstr>
      <vt:lpstr>1.3 graf1</vt:lpstr>
      <vt:lpstr>2</vt:lpstr>
      <vt:lpstr>2.1</vt:lpstr>
      <vt:lpstr>2.1 graf1</vt:lpstr>
      <vt:lpstr>2.2</vt:lpstr>
      <vt:lpstr>2.2 graf1</vt:lpstr>
      <vt:lpstr>2.3</vt:lpstr>
      <vt:lpstr>2.3 graf1</vt:lpstr>
      <vt:lpstr>2.4</vt:lpstr>
      <vt:lpstr>2.4 graf1</vt:lpstr>
      <vt:lpstr>2.5</vt:lpstr>
      <vt:lpstr>2.5 graf1</vt:lpstr>
      <vt:lpstr>2.6</vt:lpstr>
      <vt:lpstr>2.6 graf1</vt:lpstr>
      <vt:lpstr>2.7</vt:lpstr>
      <vt:lpstr>2.7 graf1</vt:lpstr>
      <vt:lpstr>2.8</vt:lpstr>
      <vt:lpstr>2.8 graf1</vt:lpstr>
      <vt:lpstr>2.9</vt:lpstr>
      <vt:lpstr>2.10</vt:lpstr>
      <vt:lpstr>2.10 graf1</vt:lpstr>
      <vt:lpstr>2.11</vt:lpstr>
      <vt:lpstr>2.11 graf1</vt:lpstr>
      <vt:lpstr>2.12</vt:lpstr>
      <vt:lpstr>2.13</vt:lpstr>
      <vt:lpstr>_R1_1</vt:lpstr>
      <vt:lpstr>'1.2'!_R1_2</vt:lpstr>
      <vt:lpstr>_R1_2</vt:lpstr>
      <vt:lpstr>_R2_10</vt:lpstr>
      <vt:lpstr>'2.12'!_R2_2</vt:lpstr>
      <vt:lpstr>_R2_2</vt:lpstr>
      <vt:lpstr>_R2_3</vt:lpstr>
      <vt:lpstr>_R2_4</vt:lpstr>
      <vt:lpstr>_R2_5</vt:lpstr>
      <vt:lpstr>_R2_6</vt:lpstr>
      <vt:lpstr>'2.7 graf1'!_R2_7</vt:lpstr>
      <vt:lpstr>_R2_8</vt:lpstr>
      <vt:lpstr>_R2_9</vt:lpstr>
      <vt:lpstr>'1.1 map1'!Área_de_impresión</vt:lpstr>
      <vt:lpstr>'2.10 graf1'!Área_de_impresión</vt:lpstr>
      <vt:lpstr>'2.11 graf1'!Área_de_impresión</vt:lpstr>
      <vt:lpstr>'2.2 graf1'!Área_de_impresión</vt:lpstr>
      <vt:lpstr>'2.4 graf1'!Área_de_impresión</vt:lpstr>
      <vt:lpstr>'2.6 graf1'!Área_de_impresión</vt:lpstr>
      <vt:lpstr>'2.7 graf1'!Área_de_impresión</vt:lpstr>
      <vt:lpstr>'2.8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2019-04-03T11:01:21Z</cp:lastPrinted>
  <dcterms:created xsi:type="dcterms:W3CDTF">1999-06-17T12:27:39Z</dcterms:created>
  <dcterms:modified xsi:type="dcterms:W3CDTF">2022-12-21T12:17:26Z</dcterms:modified>
</cp:coreProperties>
</file>